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21" activeTab="12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  <sheet name="Program" sheetId="13" r:id="rId13"/>
  </sheets>
  <definedNames>
    <definedName name="Header" localSheetId="3">'APR'!$B$6</definedName>
    <definedName name="Header" localSheetId="7">'AUG'!$B$6</definedName>
    <definedName name="Header" localSheetId="11">'DEC'!$B$6</definedName>
    <definedName name="Header" localSheetId="1">'FEB'!$B$6</definedName>
    <definedName name="Header" localSheetId="6">'JUL'!$B$6</definedName>
    <definedName name="Header" localSheetId="5">'JUN'!$B$6</definedName>
    <definedName name="Header" localSheetId="4">'MAJ'!$B$6</definedName>
    <definedName name="Header" localSheetId="2">'MAR'!$B$6</definedName>
    <definedName name="Header" localSheetId="10">'NOV'!$B$6</definedName>
    <definedName name="Header" localSheetId="9">'OKT'!$B$6</definedName>
    <definedName name="Header" localSheetId="8">'SEP'!$B$6</definedName>
    <definedName name="Header">'JAN'!$B$6</definedName>
    <definedName name="Måned" localSheetId="3">'APR'!$D$2</definedName>
    <definedName name="Måned" localSheetId="7">'AUG'!$D$2</definedName>
    <definedName name="Måned" localSheetId="11">'DEC'!$D$2</definedName>
    <definedName name="Måned" localSheetId="6">'JUL'!$D$2</definedName>
    <definedName name="Måned" localSheetId="5">'JUN'!$D$2</definedName>
    <definedName name="Måned" localSheetId="4">'MAJ'!$D$2</definedName>
    <definedName name="Måned" localSheetId="2">'MAR'!$D$2</definedName>
    <definedName name="Måned" localSheetId="10">'NOV'!$D$2</definedName>
    <definedName name="Måned" localSheetId="9">'OKT'!$D$2</definedName>
    <definedName name="Måned" localSheetId="8">'SEP'!$D$2</definedName>
    <definedName name="Måned">'FEB'!$D$2</definedName>
    <definedName name="Start">'JAN'!$D$2</definedName>
    <definedName name="Tider">'Program'!$A$5:$A$40</definedName>
    <definedName name="_xlnm.Print_Area" localSheetId="3">'APR'!$B$1:$J$63</definedName>
    <definedName name="_xlnm.Print_Area" localSheetId="7">'AUG'!$B$1:$J$63</definedName>
    <definedName name="_xlnm.Print_Area" localSheetId="11">'DEC'!$B$1:$J$63</definedName>
    <definedName name="_xlnm.Print_Area" localSheetId="1">'FEB'!$B$1:$J$63</definedName>
    <definedName name="_xlnm.Print_Area" localSheetId="0">'JAN'!$B$1:$J$63</definedName>
    <definedName name="_xlnm.Print_Area" localSheetId="6">'JUL'!$B$1:$J$63</definedName>
    <definedName name="_xlnm.Print_Area" localSheetId="5">'JUN'!$B$1:$J$63</definedName>
    <definedName name="_xlnm.Print_Area" localSheetId="4">'MAJ'!$B$1:$J$63</definedName>
    <definedName name="_xlnm.Print_Area" localSheetId="2">'MAR'!$B$1:$J$63</definedName>
    <definedName name="_xlnm.Print_Area" localSheetId="10">'NOV'!$B$1:$J$63</definedName>
    <definedName name="_xlnm.Print_Area" localSheetId="9">'OKT'!$B$1:$J$63</definedName>
    <definedName name="_xlnm.Print_Area" localSheetId="8">'SEP'!$B$1:$J$63</definedName>
  </definedNames>
  <calcPr fullCalcOnLoad="1"/>
</workbook>
</file>

<file path=xl/sharedStrings.xml><?xml version="1.0" encoding="utf-8"?>
<sst xmlns="http://schemas.openxmlformats.org/spreadsheetml/2006/main" count="380" uniqueCount="37">
  <si>
    <t>START</t>
  </si>
  <si>
    <t>SLUT</t>
  </si>
  <si>
    <t>Arbejdstid samlet</t>
  </si>
  <si>
    <t>Månedsnorm:</t>
  </si>
  <si>
    <t>SYMBOLER</t>
  </si>
  <si>
    <t>+/- i f.t. månedsnorm</t>
  </si>
  <si>
    <t>EVT. SYMBOL</t>
  </si>
  <si>
    <t>Overført fra forrige måned</t>
  </si>
  <si>
    <t>Status - overføres til næste måned</t>
  </si>
  <si>
    <t>Antal arbejdsdage:</t>
  </si>
  <si>
    <t>BFS</t>
  </si>
  <si>
    <t>OMS</t>
  </si>
  <si>
    <t>F</t>
  </si>
  <si>
    <t>S</t>
  </si>
  <si>
    <t>: Syg</t>
  </si>
  <si>
    <t>: Barns første sygedag</t>
  </si>
  <si>
    <t>: Ferie</t>
  </si>
  <si>
    <t>: Kursus</t>
  </si>
  <si>
    <t>K</t>
  </si>
  <si>
    <t>: Omsorgsdag</t>
  </si>
  <si>
    <t>Ferieregnskab:</t>
  </si>
  <si>
    <t>Brugt denne md</t>
  </si>
  <si>
    <t>Restferie</t>
  </si>
  <si>
    <t>Overført</t>
  </si>
  <si>
    <t>Timeregnskab</t>
  </si>
  <si>
    <t>DATO</t>
  </si>
  <si>
    <t>DAG</t>
  </si>
  <si>
    <t>TIMER</t>
  </si>
  <si>
    <t>UGENR.</t>
  </si>
  <si>
    <t>Ny ferie tilskrevet 1. maj:</t>
  </si>
  <si>
    <t>Nedenstående lister til brug ved Start- og sluttider</t>
  </si>
  <si>
    <t>1. Skriv her hvornår kalenderen skal starte.</t>
  </si>
  <si>
    <t>2 Tryk derefter på knappen her</t>
  </si>
  <si>
    <t>Antal Timer:</t>
  </si>
  <si>
    <t>Antal Feriedage:</t>
  </si>
  <si>
    <t>Regnskabet bliver derefter automatisk indsat på arket "JAN".</t>
  </si>
  <si>
    <r>
      <t xml:space="preserve">Time- og ferieregnskab skal overføres manuelt fra sidste </t>
    </r>
    <r>
      <rPr>
        <sz val="10"/>
        <rFont val="Arial"/>
        <family val="2"/>
      </rPr>
      <t>års</t>
    </r>
    <r>
      <rPr>
        <b/>
        <sz val="10"/>
        <rFont val="Arial"/>
        <family val="2"/>
      </rPr>
      <t xml:space="preserve"> december</t>
    </r>
    <r>
      <rPr>
        <sz val="10"/>
        <rFont val="Arial"/>
        <family val="2"/>
      </rPr>
      <t>-regnskab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</si>
</sst>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[$-406]mmmm\ yyyy;@"/>
    <numFmt numFmtId="166" formatCode="####"/>
    <numFmt numFmtId="167" formatCode="&quot;Ja&quot;;&quot;Ja&quot;;&quot;Nej&quot;"/>
    <numFmt numFmtId="168" formatCode="&quot;Sand&quot;;&quot;Sand&quot;;&quot;Falsk&quot;"/>
    <numFmt numFmtId="169" formatCode="&quot;Til&quot;;&quot;Til&quot;;&quot;Fra&quot;"/>
    <numFmt numFmtId="170" formatCode="[$€-2]\ #.##000_);[Red]\([$€-2]\ #.##000\)"/>
    <numFmt numFmtId="171" formatCode="hh:mm;@"/>
    <numFmt numFmtId="172" formatCode="hh:mm:ss;@"/>
    <numFmt numFmtId="173" formatCode="mmmm"/>
    <numFmt numFmtId="174" formatCode="mmmm\ yyyy"/>
    <numFmt numFmtId="175" formatCode="d"/>
    <numFmt numFmtId="176" formatCode="ddd"/>
    <numFmt numFmtId="177" formatCode="[$-F800]dddd\,\ mmmm\ dd\,\ yyyy"/>
    <numFmt numFmtId="178" formatCode="dd"/>
    <numFmt numFmtId="179" formatCode="dd/mm/yy;@"/>
    <numFmt numFmtId="180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8" fillId="3" borderId="1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4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0" fillId="0" borderId="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176" fontId="7" fillId="0" borderId="1" xfId="0" applyNumberFormat="1" applyFont="1" applyFill="1" applyBorder="1" applyAlignment="1" applyProtection="1">
      <alignment horizontal="center"/>
      <protection/>
    </xf>
    <xf numFmtId="175" fontId="7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76" fontId="7" fillId="4" borderId="1" xfId="0" applyNumberFormat="1" applyFont="1" applyFill="1" applyBorder="1" applyAlignment="1" applyProtection="1">
      <alignment horizontal="center"/>
      <protection/>
    </xf>
    <xf numFmtId="175" fontId="7" fillId="4" borderId="1" xfId="0" applyNumberFormat="1" applyFont="1" applyFill="1" applyBorder="1" applyAlignment="1" applyProtection="1">
      <alignment horizontal="center"/>
      <protection/>
    </xf>
    <xf numFmtId="171" fontId="0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2" fontId="0" fillId="0" borderId="1" xfId="0" applyNumberFormat="1" applyFont="1" applyFill="1" applyBorder="1" applyAlignment="1">
      <alignment/>
    </xf>
    <xf numFmtId="174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20" fontId="0" fillId="0" borderId="0" xfId="0" applyNumberFormat="1" applyFont="1" applyAlignment="1" applyProtection="1">
      <alignment horizontal="center"/>
      <protection locked="0"/>
    </xf>
    <xf numFmtId="171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5" borderId="3" xfId="0" applyNumberFormat="1" applyFill="1" applyBorder="1" applyAlignment="1" applyProtection="1">
      <alignment/>
      <protection locked="0"/>
    </xf>
    <xf numFmtId="1" fontId="0" fillId="5" borderId="3" xfId="0" applyNumberForma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174" fontId="6" fillId="0" borderId="0" xfId="0" applyNumberFormat="1" applyFont="1" applyAlignment="1" applyProtection="1">
      <alignment horizontal="center"/>
      <protection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133350</xdr:rowOff>
    </xdr:from>
    <xdr:to>
      <xdr:col>3</xdr:col>
      <xdr:colOff>542925</xdr:colOff>
      <xdr:row>1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2876550" y="295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85725</xdr:rowOff>
    </xdr:from>
    <xdr:to>
      <xdr:col>3</xdr:col>
      <xdr:colOff>542925</xdr:colOff>
      <xdr:row>3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2876550" y="60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Program!C2</f>
        <v>38353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21</v>
      </c>
      <c r="I4" s="21" t="s">
        <v>3</v>
      </c>
      <c r="J4" s="19">
        <f>E4*7.4</f>
        <v>155.4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>UgeNr(D7)</f>
        <v>53</v>
      </c>
      <c r="C7" s="44" t="str">
        <f>UPPER(TEXT($D7,"ddd"))</f>
        <v>LØ</v>
      </c>
      <c r="D7" s="45">
        <f>IF(D2&lt;&gt;"",IF(MONTH(D2+1)=MONTH($D$2),D2,""),"")</f>
        <v>38353</v>
      </c>
      <c r="E7" s="46"/>
      <c r="F7" s="46"/>
      <c r="G7" s="46"/>
      <c r="H7" s="46"/>
      <c r="I7" s="47"/>
      <c r="J7" s="50">
        <f>(COUNTIF(I7,"F")*7.4)+(COUNTIF(I7,"K")*7.4)+(COUNTIF(I7,"OMS")*7.4)+((IF($F7&lt;$E7,(($F7-$E7)*1440)+1440,($F7-$E7)*1440))/60)+((IF($H7&lt;$G7,(($H7-$G7)*1440)+1440,($H7-$G7)*1440))/60)</f>
        <v>0</v>
      </c>
      <c r="K7" s="10"/>
      <c r="M7" s="10"/>
    </row>
    <row r="8" spans="2:11" ht="12.75">
      <c r="B8" s="41" t="str">
        <f aca="true" t="shared" si="0" ref="B8:B37">UgeNr(D8)</f>
        <v>53</v>
      </c>
      <c r="C8" s="44" t="str">
        <f aca="true" t="shared" si="1" ref="C8:C37">UPPER(TEXT($D8,"ddd"))</f>
        <v>SØ</v>
      </c>
      <c r="D8" s="45">
        <f>IF(D2&lt;&gt;"",IF(MONTH(D2+1)=MONTH($D$2),D2+1,""),"")</f>
        <v>38354</v>
      </c>
      <c r="E8" s="46"/>
      <c r="F8" s="46"/>
      <c r="G8" s="46"/>
      <c r="H8" s="46"/>
      <c r="I8" s="47"/>
      <c r="J8" s="50">
        <f aca="true" t="shared" si="2" ref="J8:J37">(COUNTIF(I8,"F")*7.4)+(COUNTIF(I8,"K")*7.4)+(COUNTIF(I8,"OMS")*7.4)+((IF($F8&lt;$E8,(($F8-$E8)*1440)+1440,($F8-$E8)*1440))/60)+((IF($H8&lt;$G8,(($H8-$G8)*1440)+1440,($H8-$G8)*1440))/60)</f>
        <v>0</v>
      </c>
      <c r="K8" s="10"/>
    </row>
    <row r="9" spans="2:11" ht="12.75">
      <c r="B9" s="41" t="str">
        <f t="shared" si="0"/>
        <v>1</v>
      </c>
      <c r="C9" s="39" t="str">
        <f t="shared" si="1"/>
        <v>MA</v>
      </c>
      <c r="D9" s="40">
        <f>IF(D8&lt;&gt;"",IF(MONTH(D8+1)=MONTH($D$2),D8+1,""),"")</f>
        <v>38355</v>
      </c>
      <c r="E9" s="23"/>
      <c r="F9" s="23"/>
      <c r="G9" s="23"/>
      <c r="H9" s="23"/>
      <c r="I9" s="15"/>
      <c r="J9" s="50">
        <f t="shared" si="2"/>
        <v>0</v>
      </c>
      <c r="K9" s="10"/>
    </row>
    <row r="10" spans="2:11" ht="12.75">
      <c r="B10" s="41" t="str">
        <f t="shared" si="0"/>
        <v>1</v>
      </c>
      <c r="C10" s="39" t="str">
        <f t="shared" si="1"/>
        <v>TI</v>
      </c>
      <c r="D10" s="40">
        <f>IF(D9&lt;&gt;"",IF(MONTH(D9+1)=MONTH($D$2),D9+1,""),"")</f>
        <v>38356</v>
      </c>
      <c r="E10" s="23"/>
      <c r="F10" s="23"/>
      <c r="G10" s="23"/>
      <c r="H10" s="23"/>
      <c r="I10" s="15"/>
      <c r="J10" s="50">
        <f t="shared" si="2"/>
        <v>0</v>
      </c>
      <c r="K10" s="10"/>
    </row>
    <row r="11" spans="2:11" ht="12.75">
      <c r="B11" s="41" t="str">
        <f t="shared" si="0"/>
        <v>1</v>
      </c>
      <c r="C11" s="39" t="str">
        <f t="shared" si="1"/>
        <v>ON</v>
      </c>
      <c r="D11" s="40">
        <f>IF(D10&lt;&gt;"",IF(MONTH(D10+1)=MONTH($D$2),D10+1,""),"")</f>
        <v>38357</v>
      </c>
      <c r="E11" s="23"/>
      <c r="F11" s="23"/>
      <c r="G11" s="23"/>
      <c r="H11" s="23"/>
      <c r="I11" s="15"/>
      <c r="J11" s="50">
        <f t="shared" si="2"/>
        <v>0</v>
      </c>
      <c r="K11" s="10"/>
    </row>
    <row r="12" spans="2:11" ht="12.75">
      <c r="B12" s="41" t="str">
        <f t="shared" si="0"/>
        <v>1</v>
      </c>
      <c r="C12" s="39" t="str">
        <f t="shared" si="1"/>
        <v>TO</v>
      </c>
      <c r="D12" s="40">
        <f>IF(D11&lt;&gt;"",IF(MONTH(D11+1)=MONTH($D$2),D11+1,""),"")</f>
        <v>38358</v>
      </c>
      <c r="E12" s="23"/>
      <c r="F12" s="23"/>
      <c r="G12" s="23"/>
      <c r="H12" s="23"/>
      <c r="I12" s="15"/>
      <c r="J12" s="50">
        <f t="shared" si="2"/>
        <v>0</v>
      </c>
      <c r="K12" s="10"/>
    </row>
    <row r="13" spans="2:11" ht="12.75">
      <c r="B13" s="41" t="str">
        <f t="shared" si="0"/>
        <v>1</v>
      </c>
      <c r="C13" s="39" t="str">
        <f t="shared" si="1"/>
        <v>FR</v>
      </c>
      <c r="D13" s="40">
        <f aca="true" t="shared" si="3" ref="D13:D37">IF(D12&lt;&gt;"",IF(MONTH(D12+1)=MONTH($D$2),D12+1,""),"")</f>
        <v>38359</v>
      </c>
      <c r="E13" s="23"/>
      <c r="F13" s="23"/>
      <c r="G13" s="23"/>
      <c r="H13" s="23"/>
      <c r="I13" s="15"/>
      <c r="J13" s="50">
        <f t="shared" si="2"/>
        <v>0</v>
      </c>
      <c r="K13" s="10"/>
    </row>
    <row r="14" spans="2:11" ht="12.75">
      <c r="B14" s="41" t="str">
        <f t="shared" si="0"/>
        <v>1</v>
      </c>
      <c r="C14" s="44" t="str">
        <f t="shared" si="1"/>
        <v>LØ</v>
      </c>
      <c r="D14" s="45">
        <f t="shared" si="3"/>
        <v>38360</v>
      </c>
      <c r="E14" s="46"/>
      <c r="F14" s="46"/>
      <c r="G14" s="46"/>
      <c r="H14" s="46"/>
      <c r="I14" s="47"/>
      <c r="J14" s="50">
        <f t="shared" si="2"/>
        <v>0</v>
      </c>
      <c r="K14" s="10"/>
    </row>
    <row r="15" spans="2:11" ht="12.75">
      <c r="B15" s="41" t="str">
        <f t="shared" si="0"/>
        <v>1</v>
      </c>
      <c r="C15" s="44" t="str">
        <f t="shared" si="1"/>
        <v>SØ</v>
      </c>
      <c r="D15" s="45">
        <f t="shared" si="3"/>
        <v>38361</v>
      </c>
      <c r="E15" s="46"/>
      <c r="F15" s="46"/>
      <c r="G15" s="46"/>
      <c r="H15" s="46"/>
      <c r="I15" s="47"/>
      <c r="J15" s="50">
        <f t="shared" si="2"/>
        <v>0</v>
      </c>
      <c r="K15" s="10"/>
    </row>
    <row r="16" spans="2:11" ht="12.75">
      <c r="B16" s="41" t="str">
        <f t="shared" si="0"/>
        <v>2</v>
      </c>
      <c r="C16" s="39" t="str">
        <f t="shared" si="1"/>
        <v>MA</v>
      </c>
      <c r="D16" s="40">
        <f t="shared" si="3"/>
        <v>38362</v>
      </c>
      <c r="E16" s="23"/>
      <c r="F16" s="23"/>
      <c r="G16" s="23"/>
      <c r="H16" s="23"/>
      <c r="I16" s="15"/>
      <c r="J16" s="50">
        <f t="shared" si="2"/>
        <v>0</v>
      </c>
      <c r="K16" s="10"/>
    </row>
    <row r="17" spans="2:11" ht="12.75">
      <c r="B17" s="41" t="str">
        <f t="shared" si="0"/>
        <v>2</v>
      </c>
      <c r="C17" s="39" t="str">
        <f t="shared" si="1"/>
        <v>TI</v>
      </c>
      <c r="D17" s="40">
        <f t="shared" si="3"/>
        <v>38363</v>
      </c>
      <c r="E17" s="23"/>
      <c r="F17" s="23"/>
      <c r="G17" s="23"/>
      <c r="H17" s="23"/>
      <c r="I17" s="15"/>
      <c r="J17" s="50">
        <f t="shared" si="2"/>
        <v>0</v>
      </c>
      <c r="K17" s="10"/>
    </row>
    <row r="18" spans="2:11" ht="12" customHeight="1">
      <c r="B18" s="41" t="str">
        <f t="shared" si="0"/>
        <v>2</v>
      </c>
      <c r="C18" s="39" t="str">
        <f t="shared" si="1"/>
        <v>ON</v>
      </c>
      <c r="D18" s="40">
        <f t="shared" si="3"/>
        <v>38364</v>
      </c>
      <c r="E18" s="23"/>
      <c r="F18" s="23"/>
      <c r="G18" s="23"/>
      <c r="H18" s="23"/>
      <c r="I18" s="15"/>
      <c r="J18" s="50">
        <f t="shared" si="2"/>
        <v>0</v>
      </c>
      <c r="K18" s="10"/>
    </row>
    <row r="19" spans="2:11" ht="12.75">
      <c r="B19" s="41" t="str">
        <f t="shared" si="0"/>
        <v>2</v>
      </c>
      <c r="C19" s="39" t="str">
        <f t="shared" si="1"/>
        <v>TO</v>
      </c>
      <c r="D19" s="40">
        <f t="shared" si="3"/>
        <v>38365</v>
      </c>
      <c r="E19" s="23"/>
      <c r="F19" s="23"/>
      <c r="G19" s="23"/>
      <c r="H19" s="23"/>
      <c r="I19" s="15"/>
      <c r="J19" s="50">
        <f t="shared" si="2"/>
        <v>0</v>
      </c>
      <c r="K19" s="10"/>
    </row>
    <row r="20" spans="2:11" ht="12.75">
      <c r="B20" s="41" t="str">
        <f t="shared" si="0"/>
        <v>2</v>
      </c>
      <c r="C20" s="39" t="str">
        <f t="shared" si="1"/>
        <v>FR</v>
      </c>
      <c r="D20" s="40">
        <f t="shared" si="3"/>
        <v>38366</v>
      </c>
      <c r="E20" s="23"/>
      <c r="F20" s="23"/>
      <c r="G20" s="23"/>
      <c r="H20" s="23"/>
      <c r="I20" s="15"/>
      <c r="J20" s="50">
        <f t="shared" si="2"/>
        <v>0</v>
      </c>
      <c r="K20" s="10"/>
    </row>
    <row r="21" spans="2:11" ht="12.75">
      <c r="B21" s="41" t="str">
        <f t="shared" si="0"/>
        <v>2</v>
      </c>
      <c r="C21" s="44" t="str">
        <f t="shared" si="1"/>
        <v>LØ</v>
      </c>
      <c r="D21" s="45">
        <f t="shared" si="3"/>
        <v>38367</v>
      </c>
      <c r="E21" s="46"/>
      <c r="F21" s="46"/>
      <c r="G21" s="46"/>
      <c r="H21" s="46"/>
      <c r="I21" s="47"/>
      <c r="J21" s="50">
        <f t="shared" si="2"/>
        <v>0</v>
      </c>
      <c r="K21" s="10"/>
    </row>
    <row r="22" spans="2:11" ht="12.75">
      <c r="B22" s="41" t="str">
        <f t="shared" si="0"/>
        <v>2</v>
      </c>
      <c r="C22" s="44" t="str">
        <f t="shared" si="1"/>
        <v>SØ</v>
      </c>
      <c r="D22" s="45">
        <f t="shared" si="3"/>
        <v>38368</v>
      </c>
      <c r="E22" s="46"/>
      <c r="F22" s="46"/>
      <c r="G22" s="46"/>
      <c r="H22" s="46"/>
      <c r="I22" s="47"/>
      <c r="J22" s="50">
        <f t="shared" si="2"/>
        <v>0</v>
      </c>
      <c r="K22" s="10"/>
    </row>
    <row r="23" spans="2:11" ht="12.75">
      <c r="B23" s="41" t="str">
        <f t="shared" si="0"/>
        <v>3</v>
      </c>
      <c r="C23" s="39" t="str">
        <f t="shared" si="1"/>
        <v>MA</v>
      </c>
      <c r="D23" s="40">
        <f t="shared" si="3"/>
        <v>38369</v>
      </c>
      <c r="E23" s="23"/>
      <c r="F23" s="23"/>
      <c r="G23" s="23"/>
      <c r="H23" s="23"/>
      <c r="I23" s="15"/>
      <c r="J23" s="50">
        <f t="shared" si="2"/>
        <v>0</v>
      </c>
      <c r="K23" s="10"/>
    </row>
    <row r="24" spans="2:11" ht="12.75">
      <c r="B24" s="41" t="str">
        <f t="shared" si="0"/>
        <v>3</v>
      </c>
      <c r="C24" s="39" t="str">
        <f t="shared" si="1"/>
        <v>TI</v>
      </c>
      <c r="D24" s="40">
        <f t="shared" si="3"/>
        <v>38370</v>
      </c>
      <c r="E24" s="23"/>
      <c r="F24" s="23"/>
      <c r="G24" s="23"/>
      <c r="H24" s="23"/>
      <c r="I24" s="15"/>
      <c r="J24" s="50">
        <f t="shared" si="2"/>
        <v>0</v>
      </c>
      <c r="K24" s="10"/>
    </row>
    <row r="25" spans="2:11" ht="12.75">
      <c r="B25" s="41" t="str">
        <f t="shared" si="0"/>
        <v>3</v>
      </c>
      <c r="C25" s="39" t="str">
        <f t="shared" si="1"/>
        <v>ON</v>
      </c>
      <c r="D25" s="40">
        <f t="shared" si="3"/>
        <v>38371</v>
      </c>
      <c r="E25" s="23"/>
      <c r="F25" s="23"/>
      <c r="G25" s="23"/>
      <c r="H25" s="23"/>
      <c r="I25" s="15"/>
      <c r="J25" s="50">
        <f t="shared" si="2"/>
        <v>0</v>
      </c>
      <c r="K25" s="10"/>
    </row>
    <row r="26" spans="2:11" ht="12.75">
      <c r="B26" s="41" t="str">
        <f t="shared" si="0"/>
        <v>3</v>
      </c>
      <c r="C26" s="39" t="str">
        <f t="shared" si="1"/>
        <v>TO</v>
      </c>
      <c r="D26" s="40">
        <f t="shared" si="3"/>
        <v>38372</v>
      </c>
      <c r="E26" s="23"/>
      <c r="F26" s="23"/>
      <c r="G26" s="23"/>
      <c r="H26" s="23"/>
      <c r="I26" s="15"/>
      <c r="J26" s="50">
        <f t="shared" si="2"/>
        <v>0</v>
      </c>
      <c r="K26" s="10"/>
    </row>
    <row r="27" spans="2:11" ht="12.75">
      <c r="B27" s="41" t="str">
        <f t="shared" si="0"/>
        <v>3</v>
      </c>
      <c r="C27" s="39" t="str">
        <f t="shared" si="1"/>
        <v>FR</v>
      </c>
      <c r="D27" s="40">
        <f t="shared" si="3"/>
        <v>38373</v>
      </c>
      <c r="E27" s="23"/>
      <c r="F27" s="23"/>
      <c r="G27" s="23"/>
      <c r="H27" s="23"/>
      <c r="I27" s="15"/>
      <c r="J27" s="50">
        <f t="shared" si="2"/>
        <v>0</v>
      </c>
      <c r="K27" s="10"/>
    </row>
    <row r="28" spans="2:11" ht="12.75">
      <c r="B28" s="41" t="str">
        <f t="shared" si="0"/>
        <v>3</v>
      </c>
      <c r="C28" s="44" t="str">
        <f t="shared" si="1"/>
        <v>LØ</v>
      </c>
      <c r="D28" s="45">
        <f t="shared" si="3"/>
        <v>38374</v>
      </c>
      <c r="E28" s="46"/>
      <c r="F28" s="46"/>
      <c r="G28" s="46"/>
      <c r="H28" s="46"/>
      <c r="I28" s="47"/>
      <c r="J28" s="50">
        <f t="shared" si="2"/>
        <v>0</v>
      </c>
      <c r="K28" s="10"/>
    </row>
    <row r="29" spans="2:11" ht="12.75">
      <c r="B29" s="41" t="str">
        <f t="shared" si="0"/>
        <v>3</v>
      </c>
      <c r="C29" s="44" t="str">
        <f t="shared" si="1"/>
        <v>SØ</v>
      </c>
      <c r="D29" s="45">
        <f t="shared" si="3"/>
        <v>38375</v>
      </c>
      <c r="E29" s="46"/>
      <c r="F29" s="46"/>
      <c r="G29" s="46"/>
      <c r="H29" s="46"/>
      <c r="I29" s="47"/>
      <c r="J29" s="50">
        <f t="shared" si="2"/>
        <v>0</v>
      </c>
      <c r="K29" s="10"/>
    </row>
    <row r="30" spans="2:11" ht="12.75">
      <c r="B30" s="41" t="str">
        <f t="shared" si="0"/>
        <v>4</v>
      </c>
      <c r="C30" s="39" t="str">
        <f t="shared" si="1"/>
        <v>MA</v>
      </c>
      <c r="D30" s="40">
        <f t="shared" si="3"/>
        <v>38376</v>
      </c>
      <c r="E30" s="23"/>
      <c r="F30" s="23"/>
      <c r="G30" s="23"/>
      <c r="H30" s="23"/>
      <c r="I30" s="15"/>
      <c r="J30" s="50">
        <f t="shared" si="2"/>
        <v>0</v>
      </c>
      <c r="K30" s="10"/>
    </row>
    <row r="31" spans="2:11" ht="12.75">
      <c r="B31" s="41" t="str">
        <f t="shared" si="0"/>
        <v>4</v>
      </c>
      <c r="C31" s="39" t="str">
        <f t="shared" si="1"/>
        <v>TI</v>
      </c>
      <c r="D31" s="40">
        <f t="shared" si="3"/>
        <v>38377</v>
      </c>
      <c r="E31" s="23"/>
      <c r="F31" s="23"/>
      <c r="G31" s="23"/>
      <c r="H31" s="23"/>
      <c r="I31" s="15"/>
      <c r="J31" s="50">
        <f t="shared" si="2"/>
        <v>0</v>
      </c>
      <c r="K31" s="10"/>
    </row>
    <row r="32" spans="2:11" ht="12.75">
      <c r="B32" s="41" t="str">
        <f t="shared" si="0"/>
        <v>4</v>
      </c>
      <c r="C32" s="39" t="str">
        <f t="shared" si="1"/>
        <v>ON</v>
      </c>
      <c r="D32" s="40">
        <f t="shared" si="3"/>
        <v>38378</v>
      </c>
      <c r="E32" s="23"/>
      <c r="F32" s="23"/>
      <c r="G32" s="23"/>
      <c r="H32" s="23"/>
      <c r="I32" s="15"/>
      <c r="J32" s="50">
        <f t="shared" si="2"/>
        <v>0</v>
      </c>
      <c r="K32" s="10"/>
    </row>
    <row r="33" spans="2:11" ht="12.75">
      <c r="B33" s="41" t="str">
        <f t="shared" si="0"/>
        <v>4</v>
      </c>
      <c r="C33" s="39" t="str">
        <f t="shared" si="1"/>
        <v>TO</v>
      </c>
      <c r="D33" s="40">
        <f t="shared" si="3"/>
        <v>38379</v>
      </c>
      <c r="E33" s="23"/>
      <c r="F33" s="23"/>
      <c r="G33" s="23"/>
      <c r="H33" s="23"/>
      <c r="I33" s="15"/>
      <c r="J33" s="50">
        <f t="shared" si="2"/>
        <v>0</v>
      </c>
      <c r="K33" s="10"/>
    </row>
    <row r="34" spans="2:11" ht="12.75">
      <c r="B34" s="41" t="str">
        <f t="shared" si="0"/>
        <v>4</v>
      </c>
      <c r="C34" s="39" t="str">
        <f t="shared" si="1"/>
        <v>FR</v>
      </c>
      <c r="D34" s="40">
        <f t="shared" si="3"/>
        <v>38380</v>
      </c>
      <c r="E34" s="23"/>
      <c r="F34" s="23"/>
      <c r="G34" s="23"/>
      <c r="H34" s="23"/>
      <c r="I34" s="15"/>
      <c r="J34" s="50">
        <f t="shared" si="2"/>
        <v>0</v>
      </c>
      <c r="K34" s="10"/>
    </row>
    <row r="35" spans="2:11" ht="12.75">
      <c r="B35" s="41" t="str">
        <f t="shared" si="0"/>
        <v>4</v>
      </c>
      <c r="C35" s="44" t="str">
        <f t="shared" si="1"/>
        <v>LØ</v>
      </c>
      <c r="D35" s="45">
        <f t="shared" si="3"/>
        <v>38381</v>
      </c>
      <c r="E35" s="46"/>
      <c r="F35" s="46"/>
      <c r="G35" s="46"/>
      <c r="H35" s="46"/>
      <c r="I35" s="47"/>
      <c r="J35" s="50">
        <f t="shared" si="2"/>
        <v>0</v>
      </c>
      <c r="K35" s="10"/>
    </row>
    <row r="36" spans="2:11" ht="12.75">
      <c r="B36" s="41" t="str">
        <f t="shared" si="0"/>
        <v>4</v>
      </c>
      <c r="C36" s="44" t="str">
        <f t="shared" si="1"/>
        <v>SØ</v>
      </c>
      <c r="D36" s="45">
        <f t="shared" si="3"/>
        <v>38382</v>
      </c>
      <c r="E36" s="46"/>
      <c r="F36" s="46"/>
      <c r="G36" s="46"/>
      <c r="H36" s="46"/>
      <c r="I36" s="47"/>
      <c r="J36" s="50">
        <f t="shared" si="2"/>
        <v>0</v>
      </c>
      <c r="K36" s="10"/>
    </row>
    <row r="37" spans="2:11" ht="12.75">
      <c r="B37" s="41" t="str">
        <f t="shared" si="0"/>
        <v>5</v>
      </c>
      <c r="C37" s="39" t="str">
        <f t="shared" si="1"/>
        <v>MA</v>
      </c>
      <c r="D37" s="40">
        <f t="shared" si="3"/>
        <v>38383</v>
      </c>
      <c r="E37" s="23"/>
      <c r="F37" s="23"/>
      <c r="G37" s="23"/>
      <c r="H37" s="23"/>
      <c r="I37" s="15"/>
      <c r="J37" s="50">
        <f t="shared" si="2"/>
        <v>0</v>
      </c>
      <c r="K37" s="10"/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-155.4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56">
        <f>Program!D13</f>
        <v>0</v>
      </c>
    </row>
    <row r="57" spans="3:10" ht="12.75">
      <c r="C57" s="36" t="s">
        <v>7</v>
      </c>
      <c r="D57" s="36"/>
      <c r="E57" s="36"/>
      <c r="F57" s="37">
        <f>Program!D11</f>
        <v>0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-155.4</v>
      </c>
      <c r="G58" s="8"/>
      <c r="H58" s="8"/>
      <c r="I58" s="12" t="s">
        <v>22</v>
      </c>
      <c r="J58" s="17">
        <f>J56-J57</f>
        <v>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  <ignoredErrors>
    <ignoredError sqref="D10:D36 D37 D8:D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0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DATE(YEAR(Program!C2),MONTH(Program!C2)+9,DAY(Program!C2))</f>
        <v>38626</v>
      </c>
      <c r="E2" s="60"/>
      <c r="F2" s="60"/>
      <c r="G2" s="60"/>
      <c r="H2" s="60"/>
      <c r="I2" s="60"/>
      <c r="L2" s="33"/>
    </row>
    <row r="3" spans="3:9" ht="12.75">
      <c r="C3" s="20"/>
      <c r="D3" s="55"/>
      <c r="E3" s="55"/>
      <c r="F3" s="49"/>
      <c r="G3" s="49"/>
      <c r="H3" s="49"/>
      <c r="I3" s="49"/>
    </row>
    <row r="4" spans="2:10" ht="12.75">
      <c r="B4" s="65" t="s">
        <v>9</v>
      </c>
      <c r="C4" s="65"/>
      <c r="D4" s="65"/>
      <c r="E4" s="48">
        <f>COUNT(D7:D37)-ColoredCellsCount(D7:D37,B4)</f>
        <v>21</v>
      </c>
      <c r="I4" s="21" t="s">
        <v>3</v>
      </c>
      <c r="J4" s="19">
        <f>E4*7.4</f>
        <v>155.4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39</v>
      </c>
      <c r="C7" s="44" t="str">
        <f aca="true" t="shared" si="1" ref="C7:C37">UPPER(TEXT($D7,"ddd"))</f>
        <v>LØ</v>
      </c>
      <c r="D7" s="45">
        <f>IF(D2&lt;&gt;"",IF(MONTH(D2+1)=MONTH($D$2),D2,""),"")</f>
        <v>38626</v>
      </c>
      <c r="E7" s="46"/>
      <c r="F7" s="46"/>
      <c r="G7" s="46"/>
      <c r="H7" s="46"/>
      <c r="I7" s="47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39</v>
      </c>
      <c r="C8" s="44" t="str">
        <f t="shared" si="1"/>
        <v>SØ</v>
      </c>
      <c r="D8" s="45">
        <f>IF(D2&lt;&gt;"",IF(MONTH(D2+1)=MONTH($D$2),D2+1,""),"")</f>
        <v>38627</v>
      </c>
      <c r="E8" s="46"/>
      <c r="F8" s="46"/>
      <c r="G8" s="46"/>
      <c r="H8" s="46"/>
      <c r="I8" s="47"/>
      <c r="J8" s="4">
        <f t="shared" si="2"/>
        <v>0</v>
      </c>
    </row>
    <row r="9" spans="2:10" ht="12.75">
      <c r="B9" s="41" t="str">
        <f t="shared" si="0"/>
        <v>40</v>
      </c>
      <c r="C9" s="39" t="str">
        <f t="shared" si="1"/>
        <v>MA</v>
      </c>
      <c r="D9" s="40">
        <f aca="true" t="shared" si="3" ref="D9:D37">IF(D8&lt;&gt;"",IF(MONTH(D8+1)=MONTH($D$2),D8+1,""),"")</f>
        <v>38628</v>
      </c>
      <c r="E9" s="23"/>
      <c r="F9" s="23"/>
      <c r="G9" s="23"/>
      <c r="H9" s="23"/>
      <c r="I9" s="15"/>
      <c r="J9" s="4">
        <f t="shared" si="2"/>
        <v>0</v>
      </c>
    </row>
    <row r="10" spans="2:11" ht="12.75">
      <c r="B10" s="41" t="str">
        <f t="shared" si="0"/>
        <v>40</v>
      </c>
      <c r="C10" s="39" t="str">
        <f t="shared" si="1"/>
        <v>TI</v>
      </c>
      <c r="D10" s="40">
        <f t="shared" si="3"/>
        <v>38629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40</v>
      </c>
      <c r="C11" s="39" t="str">
        <f t="shared" si="1"/>
        <v>ON</v>
      </c>
      <c r="D11" s="40">
        <f t="shared" si="3"/>
        <v>38630</v>
      </c>
      <c r="E11" s="23"/>
      <c r="F11" s="23"/>
      <c r="G11" s="23"/>
      <c r="H11" s="23"/>
      <c r="I11" s="15"/>
      <c r="J11" s="4">
        <f t="shared" si="2"/>
        <v>0</v>
      </c>
    </row>
    <row r="12" spans="2:10" ht="12.75">
      <c r="B12" s="41" t="str">
        <f t="shared" si="0"/>
        <v>40</v>
      </c>
      <c r="C12" s="39" t="str">
        <f t="shared" si="1"/>
        <v>TO</v>
      </c>
      <c r="D12" s="40">
        <f t="shared" si="3"/>
        <v>38631</v>
      </c>
      <c r="E12" s="23"/>
      <c r="F12" s="23"/>
      <c r="G12" s="23"/>
      <c r="H12" s="23"/>
      <c r="I12" s="15"/>
      <c r="J12" s="4">
        <f t="shared" si="2"/>
        <v>0</v>
      </c>
    </row>
    <row r="13" spans="2:10" ht="12.75">
      <c r="B13" s="41" t="str">
        <f t="shared" si="0"/>
        <v>40</v>
      </c>
      <c r="C13" s="39" t="str">
        <f t="shared" si="1"/>
        <v>FR</v>
      </c>
      <c r="D13" s="40">
        <f t="shared" si="3"/>
        <v>38632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40</v>
      </c>
      <c r="C14" s="44" t="str">
        <f t="shared" si="1"/>
        <v>LØ</v>
      </c>
      <c r="D14" s="45">
        <f t="shared" si="3"/>
        <v>38633</v>
      </c>
      <c r="E14" s="46"/>
      <c r="F14" s="46"/>
      <c r="G14" s="46"/>
      <c r="H14" s="46"/>
      <c r="I14" s="47"/>
      <c r="J14" s="4">
        <f t="shared" si="2"/>
        <v>0</v>
      </c>
    </row>
    <row r="15" spans="2:10" ht="12.75">
      <c r="B15" s="41" t="str">
        <f t="shared" si="0"/>
        <v>40</v>
      </c>
      <c r="C15" s="44" t="str">
        <f t="shared" si="1"/>
        <v>SØ</v>
      </c>
      <c r="D15" s="45">
        <f t="shared" si="3"/>
        <v>38634</v>
      </c>
      <c r="E15" s="46"/>
      <c r="F15" s="46"/>
      <c r="G15" s="46"/>
      <c r="H15" s="46"/>
      <c r="I15" s="47"/>
      <c r="J15" s="4">
        <f t="shared" si="2"/>
        <v>0</v>
      </c>
    </row>
    <row r="16" spans="2:10" ht="12.75">
      <c r="B16" s="41" t="str">
        <f t="shared" si="0"/>
        <v>41</v>
      </c>
      <c r="C16" s="39" t="str">
        <f t="shared" si="1"/>
        <v>MA</v>
      </c>
      <c r="D16" s="40">
        <f t="shared" si="3"/>
        <v>38635</v>
      </c>
      <c r="E16" s="23"/>
      <c r="F16" s="23"/>
      <c r="G16" s="23"/>
      <c r="H16" s="23"/>
      <c r="I16" s="15"/>
      <c r="J16" s="4">
        <f t="shared" si="2"/>
        <v>0</v>
      </c>
    </row>
    <row r="17" spans="2:10" ht="12.75">
      <c r="B17" s="41" t="str">
        <f t="shared" si="0"/>
        <v>41</v>
      </c>
      <c r="C17" s="39" t="str">
        <f t="shared" si="1"/>
        <v>TI</v>
      </c>
      <c r="D17" s="40">
        <f t="shared" si="3"/>
        <v>38636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41</v>
      </c>
      <c r="C18" s="39" t="str">
        <f t="shared" si="1"/>
        <v>ON</v>
      </c>
      <c r="D18" s="40">
        <f t="shared" si="3"/>
        <v>38637</v>
      </c>
      <c r="E18" s="23"/>
      <c r="F18" s="23"/>
      <c r="G18" s="23"/>
      <c r="H18" s="23"/>
      <c r="I18" s="15"/>
      <c r="J18" s="4">
        <f t="shared" si="2"/>
        <v>0</v>
      </c>
    </row>
    <row r="19" spans="2:10" ht="12.75">
      <c r="B19" s="41" t="str">
        <f t="shared" si="0"/>
        <v>41</v>
      </c>
      <c r="C19" s="39" t="str">
        <f t="shared" si="1"/>
        <v>TO</v>
      </c>
      <c r="D19" s="40">
        <f t="shared" si="3"/>
        <v>38638</v>
      </c>
      <c r="E19" s="23"/>
      <c r="F19" s="23"/>
      <c r="G19" s="23"/>
      <c r="H19" s="23"/>
      <c r="I19" s="15"/>
      <c r="J19" s="4">
        <f t="shared" si="2"/>
        <v>0</v>
      </c>
    </row>
    <row r="20" spans="2:10" ht="12.75">
      <c r="B20" s="41" t="str">
        <f t="shared" si="0"/>
        <v>41</v>
      </c>
      <c r="C20" s="39" t="str">
        <f t="shared" si="1"/>
        <v>FR</v>
      </c>
      <c r="D20" s="40">
        <f t="shared" si="3"/>
        <v>38639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41</v>
      </c>
      <c r="C21" s="44" t="str">
        <f t="shared" si="1"/>
        <v>LØ</v>
      </c>
      <c r="D21" s="45">
        <f t="shared" si="3"/>
        <v>38640</v>
      </c>
      <c r="E21" s="46"/>
      <c r="F21" s="46"/>
      <c r="G21" s="46"/>
      <c r="H21" s="46"/>
      <c r="I21" s="47"/>
      <c r="J21" s="4">
        <f t="shared" si="2"/>
        <v>0</v>
      </c>
    </row>
    <row r="22" spans="2:10" ht="12.75">
      <c r="B22" s="41" t="str">
        <f t="shared" si="0"/>
        <v>41</v>
      </c>
      <c r="C22" s="44" t="str">
        <f t="shared" si="1"/>
        <v>SØ</v>
      </c>
      <c r="D22" s="45">
        <f t="shared" si="3"/>
        <v>38641</v>
      </c>
      <c r="E22" s="46"/>
      <c r="F22" s="46"/>
      <c r="G22" s="46"/>
      <c r="H22" s="46"/>
      <c r="I22" s="47"/>
      <c r="J22" s="4">
        <f t="shared" si="2"/>
        <v>0</v>
      </c>
    </row>
    <row r="23" spans="2:10" ht="12.75">
      <c r="B23" s="41" t="str">
        <f t="shared" si="0"/>
        <v>42</v>
      </c>
      <c r="C23" s="39" t="str">
        <f t="shared" si="1"/>
        <v>MA</v>
      </c>
      <c r="D23" s="40">
        <f t="shared" si="3"/>
        <v>38642</v>
      </c>
      <c r="E23" s="23"/>
      <c r="F23" s="23"/>
      <c r="G23" s="23"/>
      <c r="H23" s="23"/>
      <c r="I23" s="15"/>
      <c r="J23" s="4">
        <f t="shared" si="2"/>
        <v>0</v>
      </c>
    </row>
    <row r="24" spans="2:10" ht="12.75">
      <c r="B24" s="41" t="str">
        <f t="shared" si="0"/>
        <v>42</v>
      </c>
      <c r="C24" s="39" t="str">
        <f t="shared" si="1"/>
        <v>TI</v>
      </c>
      <c r="D24" s="40">
        <f t="shared" si="3"/>
        <v>38643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42</v>
      </c>
      <c r="C25" s="39" t="str">
        <f t="shared" si="1"/>
        <v>ON</v>
      </c>
      <c r="D25" s="40">
        <f t="shared" si="3"/>
        <v>38644</v>
      </c>
      <c r="E25" s="23"/>
      <c r="F25" s="23"/>
      <c r="G25" s="23"/>
      <c r="H25" s="23"/>
      <c r="I25" s="15"/>
      <c r="J25" s="4">
        <f t="shared" si="2"/>
        <v>0</v>
      </c>
    </row>
    <row r="26" spans="2:10" ht="12.75">
      <c r="B26" s="41" t="str">
        <f t="shared" si="0"/>
        <v>42</v>
      </c>
      <c r="C26" s="39" t="str">
        <f t="shared" si="1"/>
        <v>TO</v>
      </c>
      <c r="D26" s="40">
        <f t="shared" si="3"/>
        <v>38645</v>
      </c>
      <c r="E26" s="23"/>
      <c r="F26" s="23"/>
      <c r="G26" s="23"/>
      <c r="H26" s="23"/>
      <c r="I26" s="15"/>
      <c r="J26" s="4">
        <f t="shared" si="2"/>
        <v>0</v>
      </c>
    </row>
    <row r="27" spans="2:10" ht="12.75">
      <c r="B27" s="41" t="str">
        <f t="shared" si="0"/>
        <v>42</v>
      </c>
      <c r="C27" s="39" t="str">
        <f t="shared" si="1"/>
        <v>FR</v>
      </c>
      <c r="D27" s="40">
        <f t="shared" si="3"/>
        <v>38646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42</v>
      </c>
      <c r="C28" s="44" t="str">
        <f t="shared" si="1"/>
        <v>LØ</v>
      </c>
      <c r="D28" s="45">
        <f t="shared" si="3"/>
        <v>38647</v>
      </c>
      <c r="E28" s="46"/>
      <c r="F28" s="46"/>
      <c r="G28" s="46"/>
      <c r="H28" s="46"/>
      <c r="I28" s="47"/>
      <c r="J28" s="4">
        <f t="shared" si="2"/>
        <v>0</v>
      </c>
    </row>
    <row r="29" spans="2:10" ht="12.75">
      <c r="B29" s="41" t="str">
        <f t="shared" si="0"/>
        <v>42</v>
      </c>
      <c r="C29" s="44" t="str">
        <f t="shared" si="1"/>
        <v>SØ</v>
      </c>
      <c r="D29" s="45">
        <f t="shared" si="3"/>
        <v>38648</v>
      </c>
      <c r="E29" s="46"/>
      <c r="F29" s="46"/>
      <c r="G29" s="46"/>
      <c r="H29" s="46"/>
      <c r="I29" s="47"/>
      <c r="J29" s="4">
        <f t="shared" si="2"/>
        <v>0</v>
      </c>
    </row>
    <row r="30" spans="2:10" ht="12.75">
      <c r="B30" s="41" t="str">
        <f t="shared" si="0"/>
        <v>43</v>
      </c>
      <c r="C30" s="39" t="str">
        <f t="shared" si="1"/>
        <v>MA</v>
      </c>
      <c r="D30" s="40">
        <f t="shared" si="3"/>
        <v>38649</v>
      </c>
      <c r="E30" s="23"/>
      <c r="F30" s="23"/>
      <c r="G30" s="23"/>
      <c r="H30" s="23"/>
      <c r="I30" s="15"/>
      <c r="J30" s="4">
        <f t="shared" si="2"/>
        <v>0</v>
      </c>
    </row>
    <row r="31" spans="2:10" ht="12.75">
      <c r="B31" s="41" t="str">
        <f t="shared" si="0"/>
        <v>43</v>
      </c>
      <c r="C31" s="39" t="str">
        <f t="shared" si="1"/>
        <v>TI</v>
      </c>
      <c r="D31" s="40">
        <f t="shared" si="3"/>
        <v>38650</v>
      </c>
      <c r="E31" s="23"/>
      <c r="F31" s="23"/>
      <c r="G31" s="23"/>
      <c r="H31" s="23"/>
      <c r="I31" s="15"/>
      <c r="J31" s="4">
        <f t="shared" si="2"/>
        <v>0</v>
      </c>
    </row>
    <row r="32" spans="2:10" ht="12.75">
      <c r="B32" s="41" t="str">
        <f t="shared" si="0"/>
        <v>43</v>
      </c>
      <c r="C32" s="39" t="str">
        <f t="shared" si="1"/>
        <v>ON</v>
      </c>
      <c r="D32" s="40">
        <f t="shared" si="3"/>
        <v>38651</v>
      </c>
      <c r="E32" s="23"/>
      <c r="F32" s="23"/>
      <c r="G32" s="23"/>
      <c r="H32" s="23"/>
      <c r="I32" s="15"/>
      <c r="J32" s="4">
        <f t="shared" si="2"/>
        <v>0</v>
      </c>
    </row>
    <row r="33" spans="2:10" ht="12.75">
      <c r="B33" s="41" t="str">
        <f t="shared" si="0"/>
        <v>43</v>
      </c>
      <c r="C33" s="39" t="str">
        <f t="shared" si="1"/>
        <v>TO</v>
      </c>
      <c r="D33" s="40">
        <f t="shared" si="3"/>
        <v>38652</v>
      </c>
      <c r="E33" s="23"/>
      <c r="F33" s="23"/>
      <c r="G33" s="23"/>
      <c r="H33" s="23"/>
      <c r="I33" s="15"/>
      <c r="J33" s="4">
        <f t="shared" si="2"/>
        <v>0</v>
      </c>
    </row>
    <row r="34" spans="2:10" ht="12.75">
      <c r="B34" s="41" t="str">
        <f t="shared" si="0"/>
        <v>43</v>
      </c>
      <c r="C34" s="39" t="str">
        <f t="shared" si="1"/>
        <v>FR</v>
      </c>
      <c r="D34" s="40">
        <f t="shared" si="3"/>
        <v>38653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 t="str">
        <f t="shared" si="0"/>
        <v>43</v>
      </c>
      <c r="C35" s="44" t="str">
        <f t="shared" si="1"/>
        <v>LØ</v>
      </c>
      <c r="D35" s="45">
        <f t="shared" si="3"/>
        <v>38654</v>
      </c>
      <c r="E35" s="46"/>
      <c r="F35" s="46"/>
      <c r="G35" s="46"/>
      <c r="H35" s="46"/>
      <c r="I35" s="47"/>
      <c r="J35" s="4">
        <f t="shared" si="2"/>
        <v>0</v>
      </c>
    </row>
    <row r="36" spans="2:10" ht="12.75">
      <c r="B36" s="41" t="str">
        <f t="shared" si="0"/>
        <v>43</v>
      </c>
      <c r="C36" s="44" t="str">
        <f t="shared" si="1"/>
        <v>SØ</v>
      </c>
      <c r="D36" s="45">
        <f t="shared" si="3"/>
        <v>38655</v>
      </c>
      <c r="E36" s="46"/>
      <c r="F36" s="46"/>
      <c r="G36" s="46"/>
      <c r="H36" s="46"/>
      <c r="I36" s="47"/>
      <c r="J36" s="4">
        <f t="shared" si="2"/>
        <v>0</v>
      </c>
    </row>
    <row r="37" spans="2:10" ht="12.75">
      <c r="B37" s="41" t="str">
        <f t="shared" si="0"/>
        <v>44</v>
      </c>
      <c r="C37" s="39" t="str">
        <f t="shared" si="1"/>
        <v>MA</v>
      </c>
      <c r="D37" s="40">
        <f t="shared" si="3"/>
        <v>38656</v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-155.4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SEP!J58</f>
        <v>30</v>
      </c>
    </row>
    <row r="57" spans="3:10" ht="12.75">
      <c r="C57" s="36" t="s">
        <v>7</v>
      </c>
      <c r="D57" s="36"/>
      <c r="E57" s="36"/>
      <c r="F57" s="37">
        <f>SEP!F58</f>
        <v>-1398.6000000000001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-1554.0000000000002</v>
      </c>
      <c r="G58" s="8"/>
      <c r="H58" s="8"/>
      <c r="I58" s="12" t="s">
        <v>22</v>
      </c>
      <c r="J58" s="17">
        <f>J56-J57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1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DATE(YEAR(Program!C2),MONTH(Program!C2)+10,DAY(Program!C2))</f>
        <v>38657</v>
      </c>
      <c r="E2" s="60"/>
      <c r="F2" s="60"/>
      <c r="G2" s="60"/>
      <c r="H2" s="60"/>
      <c r="I2" s="60"/>
      <c r="L2" s="33"/>
    </row>
    <row r="3" spans="3:9" ht="12.75">
      <c r="C3" s="20"/>
      <c r="D3" s="55"/>
      <c r="E3" s="55"/>
      <c r="F3" s="49"/>
      <c r="G3" s="49"/>
      <c r="H3" s="49"/>
      <c r="I3" s="49"/>
    </row>
    <row r="4" spans="2:10" ht="12.75">
      <c r="B4" s="65" t="s">
        <v>9</v>
      </c>
      <c r="C4" s="65"/>
      <c r="D4" s="65"/>
      <c r="E4" s="48">
        <f>COUNT(D7:D37)-ColoredCellsCount(D7:D37,B4)</f>
        <v>22</v>
      </c>
      <c r="I4" s="21" t="s">
        <v>3</v>
      </c>
      <c r="J4" s="19">
        <f>E4*7.4</f>
        <v>162.8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44</v>
      </c>
      <c r="C7" s="39" t="str">
        <f aca="true" t="shared" si="1" ref="C7:C37">UPPER(TEXT($D7,"ddd"))</f>
        <v>TI</v>
      </c>
      <c r="D7" s="40">
        <f>IF(D2&lt;&gt;"",IF(MONTH(D2+1)=MONTH($D$2),D2,""),"")</f>
        <v>38657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44</v>
      </c>
      <c r="C8" s="39" t="str">
        <f t="shared" si="1"/>
        <v>ON</v>
      </c>
      <c r="D8" s="40">
        <f>IF(D2&lt;&gt;"",IF(MONTH(D2+1)=MONTH($D$2),D2+1,""),"")</f>
        <v>38658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44</v>
      </c>
      <c r="C9" s="39" t="str">
        <f t="shared" si="1"/>
        <v>TO</v>
      </c>
      <c r="D9" s="40">
        <f aca="true" t="shared" si="3" ref="D9:D37">IF(D8&lt;&gt;"",IF(MONTH(D8+1)=MONTH($D$2),D8+1,""),"")</f>
        <v>38659</v>
      </c>
      <c r="E9" s="23"/>
      <c r="F9" s="23"/>
      <c r="G9" s="23"/>
      <c r="H9" s="23"/>
      <c r="I9" s="15"/>
      <c r="J9" s="4">
        <f t="shared" si="2"/>
        <v>0</v>
      </c>
    </row>
    <row r="10" spans="2:11" ht="12.75">
      <c r="B10" s="41" t="str">
        <f t="shared" si="0"/>
        <v>44</v>
      </c>
      <c r="C10" s="39" t="str">
        <f t="shared" si="1"/>
        <v>FR</v>
      </c>
      <c r="D10" s="40">
        <f t="shared" si="3"/>
        <v>38660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44</v>
      </c>
      <c r="C11" s="44" t="str">
        <f t="shared" si="1"/>
        <v>LØ</v>
      </c>
      <c r="D11" s="45">
        <f t="shared" si="3"/>
        <v>38661</v>
      </c>
      <c r="E11" s="46"/>
      <c r="F11" s="46"/>
      <c r="G11" s="46"/>
      <c r="H11" s="46"/>
      <c r="I11" s="47"/>
      <c r="J11" s="4">
        <f t="shared" si="2"/>
        <v>0</v>
      </c>
    </row>
    <row r="12" spans="2:10" ht="12.75">
      <c r="B12" s="41" t="str">
        <f t="shared" si="0"/>
        <v>44</v>
      </c>
      <c r="C12" s="44" t="str">
        <f t="shared" si="1"/>
        <v>SØ</v>
      </c>
      <c r="D12" s="45">
        <f t="shared" si="3"/>
        <v>38662</v>
      </c>
      <c r="E12" s="46"/>
      <c r="F12" s="46"/>
      <c r="G12" s="46"/>
      <c r="H12" s="46"/>
      <c r="I12" s="47"/>
      <c r="J12" s="4">
        <f t="shared" si="2"/>
        <v>0</v>
      </c>
    </row>
    <row r="13" spans="2:10" ht="12.75">
      <c r="B13" s="41" t="str">
        <f t="shared" si="0"/>
        <v>45</v>
      </c>
      <c r="C13" s="39" t="str">
        <f t="shared" si="1"/>
        <v>MA</v>
      </c>
      <c r="D13" s="40">
        <f t="shared" si="3"/>
        <v>38663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45</v>
      </c>
      <c r="C14" s="39" t="str">
        <f t="shared" si="1"/>
        <v>TI</v>
      </c>
      <c r="D14" s="40">
        <f t="shared" si="3"/>
        <v>38664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45</v>
      </c>
      <c r="C15" s="39" t="str">
        <f t="shared" si="1"/>
        <v>ON</v>
      </c>
      <c r="D15" s="40">
        <f t="shared" si="3"/>
        <v>38665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45</v>
      </c>
      <c r="C16" s="39" t="str">
        <f t="shared" si="1"/>
        <v>TO</v>
      </c>
      <c r="D16" s="40">
        <f t="shared" si="3"/>
        <v>38666</v>
      </c>
      <c r="E16" s="23"/>
      <c r="F16" s="23"/>
      <c r="G16" s="23"/>
      <c r="H16" s="23"/>
      <c r="I16" s="15"/>
      <c r="J16" s="4">
        <f t="shared" si="2"/>
        <v>0</v>
      </c>
    </row>
    <row r="17" spans="2:10" ht="12.75">
      <c r="B17" s="41" t="str">
        <f t="shared" si="0"/>
        <v>45</v>
      </c>
      <c r="C17" s="39" t="str">
        <f t="shared" si="1"/>
        <v>FR</v>
      </c>
      <c r="D17" s="40">
        <f t="shared" si="3"/>
        <v>38667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45</v>
      </c>
      <c r="C18" s="44" t="str">
        <f t="shared" si="1"/>
        <v>LØ</v>
      </c>
      <c r="D18" s="45">
        <f t="shared" si="3"/>
        <v>38668</v>
      </c>
      <c r="E18" s="46"/>
      <c r="F18" s="46"/>
      <c r="G18" s="46"/>
      <c r="H18" s="46"/>
      <c r="I18" s="47"/>
      <c r="J18" s="4">
        <f t="shared" si="2"/>
        <v>0</v>
      </c>
    </row>
    <row r="19" spans="2:10" ht="12.75">
      <c r="B19" s="41" t="str">
        <f t="shared" si="0"/>
        <v>45</v>
      </c>
      <c r="C19" s="44" t="str">
        <f t="shared" si="1"/>
        <v>SØ</v>
      </c>
      <c r="D19" s="45">
        <f t="shared" si="3"/>
        <v>38669</v>
      </c>
      <c r="E19" s="46"/>
      <c r="F19" s="46"/>
      <c r="G19" s="46"/>
      <c r="H19" s="46"/>
      <c r="I19" s="47"/>
      <c r="J19" s="4">
        <f t="shared" si="2"/>
        <v>0</v>
      </c>
    </row>
    <row r="20" spans="2:10" ht="12.75">
      <c r="B20" s="41" t="str">
        <f t="shared" si="0"/>
        <v>46</v>
      </c>
      <c r="C20" s="39" t="str">
        <f t="shared" si="1"/>
        <v>MA</v>
      </c>
      <c r="D20" s="40">
        <f t="shared" si="3"/>
        <v>38670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46</v>
      </c>
      <c r="C21" s="39" t="str">
        <f t="shared" si="1"/>
        <v>TI</v>
      </c>
      <c r="D21" s="40">
        <f t="shared" si="3"/>
        <v>38671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46</v>
      </c>
      <c r="C22" s="39" t="str">
        <f t="shared" si="1"/>
        <v>ON</v>
      </c>
      <c r="D22" s="40">
        <f t="shared" si="3"/>
        <v>38672</v>
      </c>
      <c r="E22" s="23"/>
      <c r="F22" s="23"/>
      <c r="G22" s="23"/>
      <c r="H22" s="23"/>
      <c r="I22" s="15"/>
      <c r="J22" s="4">
        <f t="shared" si="2"/>
        <v>0</v>
      </c>
    </row>
    <row r="23" spans="2:10" ht="12.75">
      <c r="B23" s="41" t="str">
        <f t="shared" si="0"/>
        <v>46</v>
      </c>
      <c r="C23" s="39" t="str">
        <f t="shared" si="1"/>
        <v>TO</v>
      </c>
      <c r="D23" s="40">
        <f t="shared" si="3"/>
        <v>38673</v>
      </c>
      <c r="E23" s="23"/>
      <c r="F23" s="23"/>
      <c r="G23" s="23"/>
      <c r="H23" s="23"/>
      <c r="I23" s="15"/>
      <c r="J23" s="4">
        <f t="shared" si="2"/>
        <v>0</v>
      </c>
    </row>
    <row r="24" spans="2:10" ht="12.75">
      <c r="B24" s="41" t="str">
        <f t="shared" si="0"/>
        <v>46</v>
      </c>
      <c r="C24" s="39" t="str">
        <f t="shared" si="1"/>
        <v>FR</v>
      </c>
      <c r="D24" s="40">
        <f t="shared" si="3"/>
        <v>38674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46</v>
      </c>
      <c r="C25" s="44" t="str">
        <f t="shared" si="1"/>
        <v>LØ</v>
      </c>
      <c r="D25" s="45">
        <f t="shared" si="3"/>
        <v>38675</v>
      </c>
      <c r="E25" s="46"/>
      <c r="F25" s="46"/>
      <c r="G25" s="46"/>
      <c r="H25" s="46"/>
      <c r="I25" s="47"/>
      <c r="J25" s="4">
        <f t="shared" si="2"/>
        <v>0</v>
      </c>
    </row>
    <row r="26" spans="2:10" ht="12.75">
      <c r="B26" s="41" t="str">
        <f t="shared" si="0"/>
        <v>46</v>
      </c>
      <c r="C26" s="44" t="str">
        <f t="shared" si="1"/>
        <v>SØ</v>
      </c>
      <c r="D26" s="45">
        <f t="shared" si="3"/>
        <v>38676</v>
      </c>
      <c r="E26" s="46"/>
      <c r="F26" s="46"/>
      <c r="G26" s="46"/>
      <c r="H26" s="46"/>
      <c r="I26" s="47"/>
      <c r="J26" s="4">
        <f t="shared" si="2"/>
        <v>0</v>
      </c>
    </row>
    <row r="27" spans="2:10" ht="12.75">
      <c r="B27" s="41" t="str">
        <f t="shared" si="0"/>
        <v>47</v>
      </c>
      <c r="C27" s="39" t="str">
        <f t="shared" si="1"/>
        <v>MA</v>
      </c>
      <c r="D27" s="40">
        <f t="shared" si="3"/>
        <v>38677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47</v>
      </c>
      <c r="C28" s="39" t="str">
        <f t="shared" si="1"/>
        <v>TI</v>
      </c>
      <c r="D28" s="40">
        <f t="shared" si="3"/>
        <v>38678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47</v>
      </c>
      <c r="C29" s="39" t="str">
        <f t="shared" si="1"/>
        <v>ON</v>
      </c>
      <c r="D29" s="40">
        <f t="shared" si="3"/>
        <v>38679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47</v>
      </c>
      <c r="C30" s="39" t="str">
        <f t="shared" si="1"/>
        <v>TO</v>
      </c>
      <c r="D30" s="40">
        <f t="shared" si="3"/>
        <v>38680</v>
      </c>
      <c r="E30" s="23"/>
      <c r="F30" s="23"/>
      <c r="G30" s="23"/>
      <c r="H30" s="23"/>
      <c r="I30" s="15"/>
      <c r="J30" s="4">
        <f t="shared" si="2"/>
        <v>0</v>
      </c>
    </row>
    <row r="31" spans="2:10" ht="12.75">
      <c r="B31" s="41" t="str">
        <f t="shared" si="0"/>
        <v>47</v>
      </c>
      <c r="C31" s="39" t="str">
        <f t="shared" si="1"/>
        <v>FR</v>
      </c>
      <c r="D31" s="40">
        <f t="shared" si="3"/>
        <v>38681</v>
      </c>
      <c r="E31" s="23"/>
      <c r="F31" s="23"/>
      <c r="G31" s="23"/>
      <c r="H31" s="23"/>
      <c r="I31" s="15"/>
      <c r="J31" s="4">
        <f t="shared" si="2"/>
        <v>0</v>
      </c>
    </row>
    <row r="32" spans="2:10" ht="12.75">
      <c r="B32" s="41" t="str">
        <f t="shared" si="0"/>
        <v>47</v>
      </c>
      <c r="C32" s="44" t="str">
        <f t="shared" si="1"/>
        <v>LØ</v>
      </c>
      <c r="D32" s="45">
        <f t="shared" si="3"/>
        <v>38682</v>
      </c>
      <c r="E32" s="46"/>
      <c r="F32" s="46"/>
      <c r="G32" s="46"/>
      <c r="H32" s="46"/>
      <c r="I32" s="47"/>
      <c r="J32" s="4">
        <f t="shared" si="2"/>
        <v>0</v>
      </c>
    </row>
    <row r="33" spans="2:10" ht="12.75">
      <c r="B33" s="41" t="str">
        <f t="shared" si="0"/>
        <v>47</v>
      </c>
      <c r="C33" s="44" t="str">
        <f t="shared" si="1"/>
        <v>SØ</v>
      </c>
      <c r="D33" s="45">
        <f t="shared" si="3"/>
        <v>38683</v>
      </c>
      <c r="E33" s="46"/>
      <c r="F33" s="46"/>
      <c r="G33" s="46"/>
      <c r="H33" s="46"/>
      <c r="I33" s="47"/>
      <c r="J33" s="4">
        <f t="shared" si="2"/>
        <v>0</v>
      </c>
    </row>
    <row r="34" spans="2:10" ht="12.75">
      <c r="B34" s="41" t="str">
        <f t="shared" si="0"/>
        <v>48</v>
      </c>
      <c r="C34" s="39" t="str">
        <f t="shared" si="1"/>
        <v>MA</v>
      </c>
      <c r="D34" s="40">
        <f t="shared" si="3"/>
        <v>38684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 t="str">
        <f t="shared" si="0"/>
        <v>48</v>
      </c>
      <c r="C35" s="39" t="str">
        <f t="shared" si="1"/>
        <v>TI</v>
      </c>
      <c r="D35" s="40">
        <f t="shared" si="3"/>
        <v>38685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48</v>
      </c>
      <c r="C36" s="39" t="str">
        <f t="shared" si="1"/>
        <v>ON</v>
      </c>
      <c r="D36" s="40">
        <f t="shared" si="3"/>
        <v>38686</v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>
        <f t="shared" si="0"/>
      </c>
      <c r="C37" s="39">
        <f t="shared" si="1"/>
      </c>
      <c r="D37" s="40">
        <f t="shared" si="3"/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-162.8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OKT!J58</f>
        <v>30</v>
      </c>
    </row>
    <row r="57" spans="3:10" ht="12.75">
      <c r="C57" s="36" t="s">
        <v>7</v>
      </c>
      <c r="D57" s="36"/>
      <c r="E57" s="36"/>
      <c r="F57" s="37">
        <f>OKT!F58</f>
        <v>-1554.0000000000002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-1716.8000000000002</v>
      </c>
      <c r="G58" s="8"/>
      <c r="H58" s="8"/>
      <c r="I58" s="12" t="s">
        <v>22</v>
      </c>
      <c r="J58" s="17">
        <f>J56-J57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2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DATE(YEAR(Program!C2),MONTH(Program!C2)+11,DAY(Program!C2))</f>
        <v>38687</v>
      </c>
      <c r="E2" s="60"/>
      <c r="F2" s="60"/>
      <c r="G2" s="60"/>
      <c r="H2" s="60"/>
      <c r="I2" s="60"/>
      <c r="L2" s="33"/>
    </row>
    <row r="3" spans="3:9" ht="12.75">
      <c r="C3" s="20"/>
      <c r="D3" s="55"/>
      <c r="E3" s="55"/>
      <c r="F3" s="49"/>
      <c r="G3" s="49"/>
      <c r="H3" s="49"/>
      <c r="I3" s="49"/>
    </row>
    <row r="4" spans="2:10" ht="12.75">
      <c r="B4" s="65" t="s">
        <v>9</v>
      </c>
      <c r="C4" s="65"/>
      <c r="D4" s="65"/>
      <c r="E4" s="48">
        <f>COUNT(D7:D37)-ColoredCellsCount(D7:D37,B4)</f>
        <v>21</v>
      </c>
      <c r="I4" s="21" t="s">
        <v>3</v>
      </c>
      <c r="J4" s="19">
        <f>E4*7.4</f>
        <v>155.4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48</v>
      </c>
      <c r="C7" s="39" t="str">
        <f aca="true" t="shared" si="1" ref="C7:C37">UPPER(TEXT($D7,"ddd"))</f>
        <v>TO</v>
      </c>
      <c r="D7" s="40">
        <f>IF(D2&lt;&gt;"",IF(MONTH(D2+1)=MONTH($D$2),D2,""),"")</f>
        <v>38687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48</v>
      </c>
      <c r="C8" s="39" t="str">
        <f t="shared" si="1"/>
        <v>FR</v>
      </c>
      <c r="D8" s="40">
        <f>IF(D2&lt;&gt;"",IF(MONTH(D2+1)=MONTH($D$2),D2+1,""),"")</f>
        <v>38688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48</v>
      </c>
      <c r="C9" s="44" t="str">
        <f t="shared" si="1"/>
        <v>LØ</v>
      </c>
      <c r="D9" s="45">
        <f aca="true" t="shared" si="3" ref="D9:D37">IF(D8&lt;&gt;"",IF(MONTH(D8+1)=MONTH($D$2),D8+1,""),"")</f>
        <v>38689</v>
      </c>
      <c r="E9" s="46"/>
      <c r="F9" s="46"/>
      <c r="G9" s="46"/>
      <c r="H9" s="46"/>
      <c r="I9" s="47"/>
      <c r="J9" s="4">
        <f t="shared" si="2"/>
        <v>0</v>
      </c>
    </row>
    <row r="10" spans="2:11" ht="12.75">
      <c r="B10" s="41" t="str">
        <f t="shared" si="0"/>
        <v>48</v>
      </c>
      <c r="C10" s="44" t="str">
        <f t="shared" si="1"/>
        <v>SØ</v>
      </c>
      <c r="D10" s="45">
        <f t="shared" si="3"/>
        <v>38690</v>
      </c>
      <c r="E10" s="46"/>
      <c r="F10" s="46"/>
      <c r="G10" s="46"/>
      <c r="H10" s="46"/>
      <c r="I10" s="47"/>
      <c r="J10" s="4">
        <f t="shared" si="2"/>
        <v>0</v>
      </c>
      <c r="K10" s="10"/>
    </row>
    <row r="11" spans="2:10" ht="12.75">
      <c r="B11" s="41" t="str">
        <f t="shared" si="0"/>
        <v>49</v>
      </c>
      <c r="C11" s="39" t="str">
        <f t="shared" si="1"/>
        <v>MA</v>
      </c>
      <c r="D11" s="40">
        <f t="shared" si="3"/>
        <v>38691</v>
      </c>
      <c r="E11" s="23"/>
      <c r="F11" s="23"/>
      <c r="G11" s="23"/>
      <c r="H11" s="23"/>
      <c r="I11" s="15"/>
      <c r="J11" s="4">
        <f t="shared" si="2"/>
        <v>0</v>
      </c>
    </row>
    <row r="12" spans="2:10" ht="12.75">
      <c r="B12" s="41" t="str">
        <f t="shared" si="0"/>
        <v>49</v>
      </c>
      <c r="C12" s="39" t="str">
        <f t="shared" si="1"/>
        <v>TI</v>
      </c>
      <c r="D12" s="40">
        <f t="shared" si="3"/>
        <v>38692</v>
      </c>
      <c r="E12" s="23"/>
      <c r="F12" s="23"/>
      <c r="G12" s="23"/>
      <c r="H12" s="23"/>
      <c r="I12" s="15"/>
      <c r="J12" s="4">
        <f t="shared" si="2"/>
        <v>0</v>
      </c>
    </row>
    <row r="13" spans="2:10" ht="12.75">
      <c r="B13" s="41" t="str">
        <f t="shared" si="0"/>
        <v>49</v>
      </c>
      <c r="C13" s="39" t="str">
        <f t="shared" si="1"/>
        <v>ON</v>
      </c>
      <c r="D13" s="40">
        <f t="shared" si="3"/>
        <v>38693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49</v>
      </c>
      <c r="C14" s="39" t="str">
        <f t="shared" si="1"/>
        <v>TO</v>
      </c>
      <c r="D14" s="40">
        <f t="shared" si="3"/>
        <v>38694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49</v>
      </c>
      <c r="C15" s="39" t="str">
        <f t="shared" si="1"/>
        <v>FR</v>
      </c>
      <c r="D15" s="40">
        <f t="shared" si="3"/>
        <v>38695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49</v>
      </c>
      <c r="C16" s="44" t="str">
        <f t="shared" si="1"/>
        <v>LØ</v>
      </c>
      <c r="D16" s="45">
        <f t="shared" si="3"/>
        <v>38696</v>
      </c>
      <c r="E16" s="46"/>
      <c r="F16" s="46"/>
      <c r="G16" s="46"/>
      <c r="H16" s="46"/>
      <c r="I16" s="47"/>
      <c r="J16" s="4">
        <f t="shared" si="2"/>
        <v>0</v>
      </c>
    </row>
    <row r="17" spans="2:10" ht="12.75">
      <c r="B17" s="41" t="str">
        <f t="shared" si="0"/>
        <v>49</v>
      </c>
      <c r="C17" s="44" t="str">
        <f t="shared" si="1"/>
        <v>SØ</v>
      </c>
      <c r="D17" s="45">
        <f t="shared" si="3"/>
        <v>38697</v>
      </c>
      <c r="E17" s="46"/>
      <c r="F17" s="46"/>
      <c r="G17" s="46"/>
      <c r="H17" s="46"/>
      <c r="I17" s="47"/>
      <c r="J17" s="4">
        <f t="shared" si="2"/>
        <v>0</v>
      </c>
    </row>
    <row r="18" spans="2:10" ht="12" customHeight="1">
      <c r="B18" s="41" t="str">
        <f t="shared" si="0"/>
        <v>50</v>
      </c>
      <c r="C18" s="39" t="str">
        <f t="shared" si="1"/>
        <v>MA</v>
      </c>
      <c r="D18" s="40">
        <f t="shared" si="3"/>
        <v>38698</v>
      </c>
      <c r="E18" s="23"/>
      <c r="F18" s="23"/>
      <c r="G18" s="23"/>
      <c r="H18" s="23"/>
      <c r="I18" s="15"/>
      <c r="J18" s="4">
        <f t="shared" si="2"/>
        <v>0</v>
      </c>
    </row>
    <row r="19" spans="2:10" ht="12.75">
      <c r="B19" s="41" t="str">
        <f t="shared" si="0"/>
        <v>50</v>
      </c>
      <c r="C19" s="39" t="str">
        <f t="shared" si="1"/>
        <v>TI</v>
      </c>
      <c r="D19" s="40">
        <f t="shared" si="3"/>
        <v>38699</v>
      </c>
      <c r="E19" s="23"/>
      <c r="F19" s="23"/>
      <c r="G19" s="23"/>
      <c r="H19" s="23"/>
      <c r="I19" s="15"/>
      <c r="J19" s="4">
        <f t="shared" si="2"/>
        <v>0</v>
      </c>
    </row>
    <row r="20" spans="2:10" ht="12.75">
      <c r="B20" s="41" t="str">
        <f t="shared" si="0"/>
        <v>50</v>
      </c>
      <c r="C20" s="39" t="str">
        <f t="shared" si="1"/>
        <v>ON</v>
      </c>
      <c r="D20" s="40">
        <f t="shared" si="3"/>
        <v>38700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50</v>
      </c>
      <c r="C21" s="39" t="str">
        <f t="shared" si="1"/>
        <v>TO</v>
      </c>
      <c r="D21" s="40">
        <f t="shared" si="3"/>
        <v>38701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50</v>
      </c>
      <c r="C22" s="39" t="str">
        <f t="shared" si="1"/>
        <v>FR</v>
      </c>
      <c r="D22" s="40">
        <f t="shared" si="3"/>
        <v>38702</v>
      </c>
      <c r="E22" s="23"/>
      <c r="F22" s="23"/>
      <c r="G22" s="23"/>
      <c r="H22" s="23"/>
      <c r="I22" s="15"/>
      <c r="J22" s="4">
        <f t="shared" si="2"/>
        <v>0</v>
      </c>
    </row>
    <row r="23" spans="2:10" ht="12.75">
      <c r="B23" s="41" t="str">
        <f t="shared" si="0"/>
        <v>50</v>
      </c>
      <c r="C23" s="44" t="str">
        <f t="shared" si="1"/>
        <v>LØ</v>
      </c>
      <c r="D23" s="45">
        <f t="shared" si="3"/>
        <v>38703</v>
      </c>
      <c r="E23" s="46"/>
      <c r="F23" s="46"/>
      <c r="G23" s="46"/>
      <c r="H23" s="46"/>
      <c r="I23" s="47"/>
      <c r="J23" s="4">
        <f t="shared" si="2"/>
        <v>0</v>
      </c>
    </row>
    <row r="24" spans="2:10" ht="12.75">
      <c r="B24" s="41" t="str">
        <f t="shared" si="0"/>
        <v>50</v>
      </c>
      <c r="C24" s="44" t="str">
        <f t="shared" si="1"/>
        <v>SØ</v>
      </c>
      <c r="D24" s="45">
        <f t="shared" si="3"/>
        <v>38704</v>
      </c>
      <c r="E24" s="46"/>
      <c r="F24" s="46"/>
      <c r="G24" s="46"/>
      <c r="H24" s="46"/>
      <c r="I24" s="47"/>
      <c r="J24" s="4">
        <f t="shared" si="2"/>
        <v>0</v>
      </c>
    </row>
    <row r="25" spans="2:10" ht="12.75">
      <c r="B25" s="41" t="str">
        <f t="shared" si="0"/>
        <v>51</v>
      </c>
      <c r="C25" s="39" t="str">
        <f t="shared" si="1"/>
        <v>MA</v>
      </c>
      <c r="D25" s="40">
        <f t="shared" si="3"/>
        <v>38705</v>
      </c>
      <c r="E25" s="23"/>
      <c r="F25" s="23"/>
      <c r="G25" s="23"/>
      <c r="H25" s="23"/>
      <c r="I25" s="15"/>
      <c r="J25" s="4">
        <f t="shared" si="2"/>
        <v>0</v>
      </c>
    </row>
    <row r="26" spans="2:10" ht="12.75">
      <c r="B26" s="41" t="str">
        <f t="shared" si="0"/>
        <v>51</v>
      </c>
      <c r="C26" s="39" t="str">
        <f t="shared" si="1"/>
        <v>TI</v>
      </c>
      <c r="D26" s="40">
        <f t="shared" si="3"/>
        <v>38706</v>
      </c>
      <c r="E26" s="23"/>
      <c r="F26" s="23"/>
      <c r="G26" s="23"/>
      <c r="H26" s="23"/>
      <c r="I26" s="15"/>
      <c r="J26" s="4">
        <f t="shared" si="2"/>
        <v>0</v>
      </c>
    </row>
    <row r="27" spans="2:10" ht="12.75">
      <c r="B27" s="41" t="str">
        <f t="shared" si="0"/>
        <v>51</v>
      </c>
      <c r="C27" s="39" t="str">
        <f t="shared" si="1"/>
        <v>ON</v>
      </c>
      <c r="D27" s="40">
        <f t="shared" si="3"/>
        <v>38707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51</v>
      </c>
      <c r="C28" s="39" t="str">
        <f t="shared" si="1"/>
        <v>TO</v>
      </c>
      <c r="D28" s="40">
        <f t="shared" si="3"/>
        <v>38708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51</v>
      </c>
      <c r="C29" s="39" t="str">
        <f t="shared" si="1"/>
        <v>FR</v>
      </c>
      <c r="D29" s="40">
        <f t="shared" si="3"/>
        <v>38709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51</v>
      </c>
      <c r="C30" s="44" t="str">
        <f t="shared" si="1"/>
        <v>LØ</v>
      </c>
      <c r="D30" s="45">
        <f t="shared" si="3"/>
        <v>38710</v>
      </c>
      <c r="E30" s="46"/>
      <c r="F30" s="46"/>
      <c r="G30" s="46"/>
      <c r="H30" s="46"/>
      <c r="I30" s="47"/>
      <c r="J30" s="4">
        <f t="shared" si="2"/>
        <v>0</v>
      </c>
    </row>
    <row r="31" spans="2:10" ht="12.75">
      <c r="B31" s="41" t="str">
        <f t="shared" si="0"/>
        <v>51</v>
      </c>
      <c r="C31" s="44" t="str">
        <f t="shared" si="1"/>
        <v>SØ</v>
      </c>
      <c r="D31" s="45">
        <f t="shared" si="3"/>
        <v>38711</v>
      </c>
      <c r="E31" s="46"/>
      <c r="F31" s="46"/>
      <c r="G31" s="46"/>
      <c r="H31" s="46"/>
      <c r="I31" s="47"/>
      <c r="J31" s="4">
        <f t="shared" si="2"/>
        <v>0</v>
      </c>
    </row>
    <row r="32" spans="2:10" ht="12.75">
      <c r="B32" s="41" t="str">
        <f t="shared" si="0"/>
        <v>52</v>
      </c>
      <c r="C32" s="44" t="str">
        <f t="shared" si="1"/>
        <v>MA</v>
      </c>
      <c r="D32" s="45">
        <f t="shared" si="3"/>
        <v>38712</v>
      </c>
      <c r="E32" s="46"/>
      <c r="F32" s="46"/>
      <c r="G32" s="46"/>
      <c r="H32" s="46"/>
      <c r="I32" s="47"/>
      <c r="J32" s="4">
        <f t="shared" si="2"/>
        <v>0</v>
      </c>
    </row>
    <row r="33" spans="2:10" ht="12.75">
      <c r="B33" s="41" t="str">
        <f t="shared" si="0"/>
        <v>52</v>
      </c>
      <c r="C33" s="39" t="str">
        <f t="shared" si="1"/>
        <v>TI</v>
      </c>
      <c r="D33" s="40">
        <f t="shared" si="3"/>
        <v>38713</v>
      </c>
      <c r="E33" s="23"/>
      <c r="F33" s="23"/>
      <c r="G33" s="23"/>
      <c r="H33" s="23"/>
      <c r="I33" s="15"/>
      <c r="J33" s="4">
        <f t="shared" si="2"/>
        <v>0</v>
      </c>
    </row>
    <row r="34" spans="2:10" ht="12.75">
      <c r="B34" s="41" t="str">
        <f t="shared" si="0"/>
        <v>52</v>
      </c>
      <c r="C34" s="39" t="str">
        <f t="shared" si="1"/>
        <v>ON</v>
      </c>
      <c r="D34" s="40">
        <f t="shared" si="3"/>
        <v>38714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 t="str">
        <f t="shared" si="0"/>
        <v>52</v>
      </c>
      <c r="C35" s="39" t="str">
        <f t="shared" si="1"/>
        <v>TO</v>
      </c>
      <c r="D35" s="40">
        <f t="shared" si="3"/>
        <v>38715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52</v>
      </c>
      <c r="C36" s="39" t="str">
        <f t="shared" si="1"/>
        <v>FR</v>
      </c>
      <c r="D36" s="40">
        <f t="shared" si="3"/>
        <v>38716</v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 t="str">
        <f t="shared" si="0"/>
        <v>52</v>
      </c>
      <c r="C37" s="44" t="str">
        <f t="shared" si="1"/>
        <v>LØ</v>
      </c>
      <c r="D37" s="45">
        <f t="shared" si="3"/>
        <v>38717</v>
      </c>
      <c r="E37" s="46"/>
      <c r="F37" s="46"/>
      <c r="G37" s="46"/>
      <c r="H37" s="46"/>
      <c r="I37" s="47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-155.4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NOV!J58</f>
        <v>30</v>
      </c>
    </row>
    <row r="57" spans="3:10" ht="12.75">
      <c r="C57" s="36" t="s">
        <v>7</v>
      </c>
      <c r="D57" s="36"/>
      <c r="E57" s="36"/>
      <c r="F57" s="37">
        <f>NOV!F58</f>
        <v>-1716.8000000000002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-1872.2000000000003</v>
      </c>
      <c r="G58" s="8"/>
      <c r="H58" s="8"/>
      <c r="I58" s="12" t="s">
        <v>22</v>
      </c>
      <c r="J58" s="17">
        <f>J56-J57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>
    <tabColor indexed="57"/>
  </sheetPr>
  <dimension ref="A1:E40"/>
  <sheetViews>
    <sheetView tabSelected="1" workbookViewId="0" topLeftCell="A1">
      <selection activeCell="C3" sqref="C3"/>
    </sheetView>
  </sheetViews>
  <sheetFormatPr defaultColWidth="9.140625" defaultRowHeight="12.75"/>
  <cols>
    <col min="1" max="1" width="15.7109375" style="52" customWidth="1"/>
    <col min="3" max="3" width="17.7109375" style="0" customWidth="1"/>
    <col min="4" max="4" width="9.421875" style="0" customWidth="1"/>
  </cols>
  <sheetData>
    <row r="1" ht="12.75">
      <c r="A1" s="66" t="s">
        <v>30</v>
      </c>
    </row>
    <row r="2" spans="1:5" ht="15.75">
      <c r="A2" s="66"/>
      <c r="C2" s="51">
        <v>38353</v>
      </c>
      <c r="E2" t="s">
        <v>31</v>
      </c>
    </row>
    <row r="3" ht="12.75">
      <c r="A3" s="66"/>
    </row>
    <row r="4" spans="1:5" ht="12.75">
      <c r="A4" s="66"/>
      <c r="E4" t="s">
        <v>32</v>
      </c>
    </row>
    <row r="5" ht="12.75">
      <c r="A5" s="53">
        <v>0.25</v>
      </c>
    </row>
    <row r="6" ht="12.75">
      <c r="A6" s="54">
        <v>0.270833333333334</v>
      </c>
    </row>
    <row r="7" ht="12.75">
      <c r="A7" s="53">
        <v>0.291666666666667</v>
      </c>
    </row>
    <row r="8" spans="1:3" ht="12.75">
      <c r="A8" s="53">
        <v>0.312500000000001</v>
      </c>
      <c r="C8" t="s">
        <v>36</v>
      </c>
    </row>
    <row r="9" spans="1:3" ht="12.75">
      <c r="A9" s="53">
        <v>0.333333333333334</v>
      </c>
      <c r="C9" t="s">
        <v>35</v>
      </c>
    </row>
    <row r="10" ht="12.75">
      <c r="A10" s="53">
        <v>0.354166666666667</v>
      </c>
    </row>
    <row r="11" spans="1:4" ht="13.5" thickBot="1">
      <c r="A11" s="54">
        <v>0.375000000000001</v>
      </c>
      <c r="C11" s="13" t="s">
        <v>33</v>
      </c>
      <c r="D11" s="57">
        <v>0</v>
      </c>
    </row>
    <row r="12" ht="13.5" thickTop="1">
      <c r="A12" s="53">
        <v>0.395833333333334</v>
      </c>
    </row>
    <row r="13" spans="1:4" ht="13.5" thickBot="1">
      <c r="A13" s="53">
        <v>0.416666666666667</v>
      </c>
      <c r="C13" s="13" t="s">
        <v>34</v>
      </c>
      <c r="D13" s="58">
        <v>0</v>
      </c>
    </row>
    <row r="14" ht="13.5" thickTop="1">
      <c r="A14" s="53">
        <v>0.437500000000001</v>
      </c>
    </row>
    <row r="15" ht="12.75">
      <c r="A15" s="53">
        <v>0.458333333333334</v>
      </c>
    </row>
    <row r="16" ht="12.75">
      <c r="A16" s="54">
        <v>0.479166666666668</v>
      </c>
    </row>
    <row r="17" ht="12.75">
      <c r="A17" s="53">
        <v>0.500000000000001</v>
      </c>
    </row>
    <row r="18" ht="12.75">
      <c r="A18" s="53">
        <v>0.520833333333334</v>
      </c>
    </row>
    <row r="19" ht="12.75">
      <c r="A19" s="53">
        <v>0.541666666666668</v>
      </c>
    </row>
    <row r="20" ht="12.75">
      <c r="A20" s="53">
        <v>0.562500000000001</v>
      </c>
    </row>
    <row r="21" ht="12.75">
      <c r="A21" s="54">
        <v>0.583333333333334</v>
      </c>
    </row>
    <row r="22" ht="12.75">
      <c r="A22" s="53">
        <v>0.604166666666668</v>
      </c>
    </row>
    <row r="23" ht="12.75">
      <c r="A23" s="53">
        <v>0.625000000000001</v>
      </c>
    </row>
    <row r="24" ht="12.75">
      <c r="A24" s="53">
        <v>0.645833333333335</v>
      </c>
    </row>
    <row r="25" ht="12.75">
      <c r="A25" s="53">
        <v>0.666666666666668</v>
      </c>
    </row>
    <row r="26" ht="12.75">
      <c r="A26" s="54">
        <v>0.687500000000001</v>
      </c>
    </row>
    <row r="27" ht="12.75">
      <c r="A27" s="53">
        <v>0.708333333333335</v>
      </c>
    </row>
    <row r="28" ht="12.75">
      <c r="A28" s="53">
        <v>0.729166666666668</v>
      </c>
    </row>
    <row r="29" ht="12.75">
      <c r="A29" s="53">
        <v>0.750000000000001</v>
      </c>
    </row>
    <row r="30" ht="12.75">
      <c r="A30" s="53">
        <v>0.770833333333335</v>
      </c>
    </row>
    <row r="31" ht="12.75">
      <c r="A31" s="54">
        <v>0.791666666666668</v>
      </c>
    </row>
    <row r="32" ht="12.75">
      <c r="A32" s="53">
        <v>0.812500000000001</v>
      </c>
    </row>
    <row r="33" ht="12.75">
      <c r="A33" s="53">
        <v>0.833333333333335</v>
      </c>
    </row>
    <row r="34" ht="12.75">
      <c r="A34" s="53">
        <v>0.854166666666668</v>
      </c>
    </row>
    <row r="35" ht="12.75">
      <c r="A35" s="53">
        <v>0.875000000000002</v>
      </c>
    </row>
    <row r="36" ht="12.75">
      <c r="A36" s="54">
        <v>0.895833333333335</v>
      </c>
    </row>
    <row r="37" ht="12.75">
      <c r="A37" s="53">
        <v>0.916666666666668</v>
      </c>
    </row>
    <row r="38" ht="12.75">
      <c r="A38" s="53">
        <v>0.937500000000002</v>
      </c>
    </row>
    <row r="39" ht="12.75">
      <c r="A39" s="53">
        <v>0.958333333333335</v>
      </c>
    </row>
    <row r="40" ht="12.75">
      <c r="A40" s="53">
        <v>0.979166666666668</v>
      </c>
    </row>
  </sheetData>
  <sheetProtection selectLockedCells="1"/>
  <mergeCells count="1">
    <mergeCell ref="A1:A4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DATE(YEAR(Program!C2),MONTH(Program!C2)+1,DAY(Program!C2))</f>
        <v>38384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20</v>
      </c>
      <c r="I4" s="21" t="s">
        <v>3</v>
      </c>
      <c r="J4" s="19">
        <f>E4*7.4</f>
        <v>148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5</v>
      </c>
      <c r="C7" s="39" t="str">
        <f aca="true" t="shared" si="1" ref="C7:C37">UPPER(TEXT($D7,"ddd"))</f>
        <v>TI</v>
      </c>
      <c r="D7" s="40">
        <f>IF(D2&lt;&gt;"",IF(MONTH(D2+1)=MONTH($D$2),D2,""),"")</f>
        <v>38384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5</v>
      </c>
      <c r="C8" s="39" t="str">
        <f t="shared" si="1"/>
        <v>ON</v>
      </c>
      <c r="D8" s="40">
        <f>IF(D2&lt;&gt;"",IF(MONTH(D2+1)=MONTH($D$2),D2+1,""),"")</f>
        <v>38385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5</v>
      </c>
      <c r="C9" s="39" t="str">
        <f t="shared" si="1"/>
        <v>TO</v>
      </c>
      <c r="D9" s="40">
        <f aca="true" t="shared" si="3" ref="D9:D37">IF(D8&lt;&gt;"",IF(MONTH(D8+1)=MONTH($D$2),D8+1,""),"")</f>
        <v>38386</v>
      </c>
      <c r="E9" s="23"/>
      <c r="F9" s="23"/>
      <c r="G9" s="23"/>
      <c r="H9" s="23"/>
      <c r="I9" s="15"/>
      <c r="J9" s="4">
        <f t="shared" si="2"/>
        <v>0</v>
      </c>
    </row>
    <row r="10" spans="2:11" ht="12.75">
      <c r="B10" s="41" t="str">
        <f t="shared" si="0"/>
        <v>5</v>
      </c>
      <c r="C10" s="39" t="str">
        <f t="shared" si="1"/>
        <v>FR</v>
      </c>
      <c r="D10" s="40">
        <f t="shared" si="3"/>
        <v>38387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5</v>
      </c>
      <c r="C11" s="44" t="str">
        <f t="shared" si="1"/>
        <v>LØ</v>
      </c>
      <c r="D11" s="45">
        <f t="shared" si="3"/>
        <v>38388</v>
      </c>
      <c r="E11" s="46"/>
      <c r="F11" s="46"/>
      <c r="G11" s="46"/>
      <c r="H11" s="46"/>
      <c r="I11" s="47"/>
      <c r="J11" s="4">
        <f t="shared" si="2"/>
        <v>0</v>
      </c>
    </row>
    <row r="12" spans="2:10" ht="12.75">
      <c r="B12" s="41" t="str">
        <f t="shared" si="0"/>
        <v>5</v>
      </c>
      <c r="C12" s="44" t="str">
        <f t="shared" si="1"/>
        <v>SØ</v>
      </c>
      <c r="D12" s="45">
        <f t="shared" si="3"/>
        <v>38389</v>
      </c>
      <c r="E12" s="46"/>
      <c r="F12" s="46"/>
      <c r="G12" s="46"/>
      <c r="H12" s="46"/>
      <c r="I12" s="47"/>
      <c r="J12" s="4">
        <f t="shared" si="2"/>
        <v>0</v>
      </c>
    </row>
    <row r="13" spans="2:10" ht="12.75">
      <c r="B13" s="41" t="str">
        <f t="shared" si="0"/>
        <v>6</v>
      </c>
      <c r="C13" s="39" t="str">
        <f t="shared" si="1"/>
        <v>MA</v>
      </c>
      <c r="D13" s="40">
        <f t="shared" si="3"/>
        <v>38390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6</v>
      </c>
      <c r="C14" s="39" t="str">
        <f t="shared" si="1"/>
        <v>TI</v>
      </c>
      <c r="D14" s="40">
        <f t="shared" si="3"/>
        <v>38391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6</v>
      </c>
      <c r="C15" s="39" t="str">
        <f t="shared" si="1"/>
        <v>ON</v>
      </c>
      <c r="D15" s="40">
        <f t="shared" si="3"/>
        <v>38392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6</v>
      </c>
      <c r="C16" s="39" t="str">
        <f t="shared" si="1"/>
        <v>TO</v>
      </c>
      <c r="D16" s="40">
        <f t="shared" si="3"/>
        <v>38393</v>
      </c>
      <c r="E16" s="23"/>
      <c r="F16" s="23"/>
      <c r="G16" s="23"/>
      <c r="H16" s="23"/>
      <c r="I16" s="15"/>
      <c r="J16" s="4">
        <f t="shared" si="2"/>
        <v>0</v>
      </c>
    </row>
    <row r="17" spans="2:10" ht="12.75">
      <c r="B17" s="41" t="str">
        <f t="shared" si="0"/>
        <v>6</v>
      </c>
      <c r="C17" s="39" t="str">
        <f t="shared" si="1"/>
        <v>FR</v>
      </c>
      <c r="D17" s="40">
        <f t="shared" si="3"/>
        <v>38394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6</v>
      </c>
      <c r="C18" s="44" t="str">
        <f t="shared" si="1"/>
        <v>LØ</v>
      </c>
      <c r="D18" s="45">
        <f t="shared" si="3"/>
        <v>38395</v>
      </c>
      <c r="E18" s="46"/>
      <c r="F18" s="46"/>
      <c r="G18" s="46"/>
      <c r="H18" s="46"/>
      <c r="I18" s="47"/>
      <c r="J18" s="4">
        <f t="shared" si="2"/>
        <v>0</v>
      </c>
    </row>
    <row r="19" spans="2:10" ht="12.75">
      <c r="B19" s="41" t="str">
        <f t="shared" si="0"/>
        <v>6</v>
      </c>
      <c r="C19" s="44" t="str">
        <f t="shared" si="1"/>
        <v>SØ</v>
      </c>
      <c r="D19" s="45">
        <f t="shared" si="3"/>
        <v>38396</v>
      </c>
      <c r="E19" s="46"/>
      <c r="F19" s="46"/>
      <c r="G19" s="46"/>
      <c r="H19" s="46"/>
      <c r="I19" s="47"/>
      <c r="J19" s="4">
        <f t="shared" si="2"/>
        <v>0</v>
      </c>
    </row>
    <row r="20" spans="2:10" ht="12.75">
      <c r="B20" s="41" t="str">
        <f t="shared" si="0"/>
        <v>7</v>
      </c>
      <c r="C20" s="39" t="str">
        <f t="shared" si="1"/>
        <v>MA</v>
      </c>
      <c r="D20" s="40">
        <f t="shared" si="3"/>
        <v>38397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7</v>
      </c>
      <c r="C21" s="39" t="str">
        <f t="shared" si="1"/>
        <v>TI</v>
      </c>
      <c r="D21" s="40">
        <f t="shared" si="3"/>
        <v>38398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7</v>
      </c>
      <c r="C22" s="39" t="str">
        <f t="shared" si="1"/>
        <v>ON</v>
      </c>
      <c r="D22" s="40">
        <f t="shared" si="3"/>
        <v>38399</v>
      </c>
      <c r="E22" s="23"/>
      <c r="F22" s="23"/>
      <c r="G22" s="23"/>
      <c r="H22" s="23"/>
      <c r="I22" s="15"/>
      <c r="J22" s="4">
        <f t="shared" si="2"/>
        <v>0</v>
      </c>
    </row>
    <row r="23" spans="2:10" ht="12.75">
      <c r="B23" s="41" t="str">
        <f t="shared" si="0"/>
        <v>7</v>
      </c>
      <c r="C23" s="39" t="str">
        <f t="shared" si="1"/>
        <v>TO</v>
      </c>
      <c r="D23" s="40">
        <f t="shared" si="3"/>
        <v>38400</v>
      </c>
      <c r="E23" s="23"/>
      <c r="F23" s="23"/>
      <c r="G23" s="23"/>
      <c r="H23" s="23"/>
      <c r="I23" s="15"/>
      <c r="J23" s="4">
        <f t="shared" si="2"/>
        <v>0</v>
      </c>
    </row>
    <row r="24" spans="2:10" ht="12.75">
      <c r="B24" s="41" t="str">
        <f t="shared" si="0"/>
        <v>7</v>
      </c>
      <c r="C24" s="39" t="str">
        <f t="shared" si="1"/>
        <v>FR</v>
      </c>
      <c r="D24" s="40">
        <f t="shared" si="3"/>
        <v>38401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7</v>
      </c>
      <c r="C25" s="44" t="str">
        <f t="shared" si="1"/>
        <v>LØ</v>
      </c>
      <c r="D25" s="45">
        <f t="shared" si="3"/>
        <v>38402</v>
      </c>
      <c r="E25" s="46"/>
      <c r="F25" s="46"/>
      <c r="G25" s="46"/>
      <c r="H25" s="46"/>
      <c r="I25" s="47"/>
      <c r="J25" s="4">
        <f t="shared" si="2"/>
        <v>0</v>
      </c>
    </row>
    <row r="26" spans="2:10" ht="12.75">
      <c r="B26" s="41" t="str">
        <f t="shared" si="0"/>
        <v>7</v>
      </c>
      <c r="C26" s="44" t="str">
        <f t="shared" si="1"/>
        <v>SØ</v>
      </c>
      <c r="D26" s="45">
        <f t="shared" si="3"/>
        <v>38403</v>
      </c>
      <c r="E26" s="46"/>
      <c r="F26" s="46"/>
      <c r="G26" s="46"/>
      <c r="H26" s="46"/>
      <c r="I26" s="47"/>
      <c r="J26" s="4">
        <f t="shared" si="2"/>
        <v>0</v>
      </c>
    </row>
    <row r="27" spans="2:10" ht="12.75">
      <c r="B27" s="41" t="str">
        <f t="shared" si="0"/>
        <v>8</v>
      </c>
      <c r="C27" s="39" t="str">
        <f t="shared" si="1"/>
        <v>MA</v>
      </c>
      <c r="D27" s="40">
        <f t="shared" si="3"/>
        <v>38404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8</v>
      </c>
      <c r="C28" s="39" t="str">
        <f t="shared" si="1"/>
        <v>TI</v>
      </c>
      <c r="D28" s="40">
        <f t="shared" si="3"/>
        <v>38405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8</v>
      </c>
      <c r="C29" s="39" t="str">
        <f t="shared" si="1"/>
        <v>ON</v>
      </c>
      <c r="D29" s="40">
        <f t="shared" si="3"/>
        <v>38406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8</v>
      </c>
      <c r="C30" s="39" t="str">
        <f t="shared" si="1"/>
        <v>TO</v>
      </c>
      <c r="D30" s="40">
        <f t="shared" si="3"/>
        <v>38407</v>
      </c>
      <c r="E30" s="23"/>
      <c r="F30" s="23"/>
      <c r="G30" s="23"/>
      <c r="H30" s="23"/>
      <c r="I30" s="15"/>
      <c r="J30" s="4">
        <f t="shared" si="2"/>
        <v>0</v>
      </c>
    </row>
    <row r="31" spans="2:10" ht="12.75">
      <c r="B31" s="41" t="str">
        <f t="shared" si="0"/>
        <v>8</v>
      </c>
      <c r="C31" s="39" t="str">
        <f t="shared" si="1"/>
        <v>FR</v>
      </c>
      <c r="D31" s="40">
        <f t="shared" si="3"/>
        <v>38408</v>
      </c>
      <c r="E31" s="23"/>
      <c r="F31" s="23"/>
      <c r="G31" s="23"/>
      <c r="H31" s="23"/>
      <c r="I31" s="15"/>
      <c r="J31" s="4">
        <f t="shared" si="2"/>
        <v>0</v>
      </c>
    </row>
    <row r="32" spans="2:10" ht="12.75">
      <c r="B32" s="41" t="str">
        <f t="shared" si="0"/>
        <v>8</v>
      </c>
      <c r="C32" s="44" t="str">
        <f t="shared" si="1"/>
        <v>LØ</v>
      </c>
      <c r="D32" s="45">
        <f t="shared" si="3"/>
        <v>38409</v>
      </c>
      <c r="E32" s="46"/>
      <c r="F32" s="46"/>
      <c r="G32" s="46"/>
      <c r="H32" s="46"/>
      <c r="I32" s="47"/>
      <c r="J32" s="4">
        <f t="shared" si="2"/>
        <v>0</v>
      </c>
    </row>
    <row r="33" spans="2:10" ht="12.75">
      <c r="B33" s="41" t="str">
        <f t="shared" si="0"/>
        <v>8</v>
      </c>
      <c r="C33" s="44" t="str">
        <f t="shared" si="1"/>
        <v>SØ</v>
      </c>
      <c r="D33" s="45">
        <f t="shared" si="3"/>
        <v>38410</v>
      </c>
      <c r="E33" s="46"/>
      <c r="F33" s="46"/>
      <c r="G33" s="46"/>
      <c r="H33" s="46"/>
      <c r="I33" s="47"/>
      <c r="J33" s="4">
        <f t="shared" si="2"/>
        <v>0</v>
      </c>
    </row>
    <row r="34" spans="2:10" ht="12.75">
      <c r="B34" s="41" t="str">
        <f t="shared" si="0"/>
        <v>9</v>
      </c>
      <c r="C34" s="39" t="str">
        <f t="shared" si="1"/>
        <v>MA</v>
      </c>
      <c r="D34" s="40">
        <f t="shared" si="3"/>
        <v>38411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>
        <f t="shared" si="0"/>
      </c>
      <c r="C35" s="39">
        <f t="shared" si="1"/>
      </c>
      <c r="D35" s="40">
        <f t="shared" si="3"/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>
        <f t="shared" si="0"/>
      </c>
      <c r="C36" s="39">
        <f t="shared" si="1"/>
      </c>
      <c r="D36" s="40">
        <f t="shared" si="3"/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>
        <f t="shared" si="0"/>
      </c>
      <c r="C37" s="39">
        <f t="shared" si="1"/>
      </c>
      <c r="D37" s="40">
        <f t="shared" si="3"/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-148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JAN!J58</f>
        <v>0</v>
      </c>
    </row>
    <row r="57" spans="3:10" ht="12.75">
      <c r="C57" s="36" t="s">
        <v>7</v>
      </c>
      <c r="D57" s="36"/>
      <c r="E57" s="36"/>
      <c r="F57" s="37">
        <f>JAN!F58</f>
        <v>-155.4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-303.4</v>
      </c>
      <c r="G58" s="8"/>
      <c r="H58" s="8"/>
      <c r="I58" s="12" t="s">
        <v>22</v>
      </c>
      <c r="J58" s="17">
        <f>J56-J57</f>
        <v>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DATE(YEAR(Program!C2),MONTH(Program!C2)+2,DAY(Program!C2))</f>
        <v>38412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20</v>
      </c>
      <c r="I4" s="21" t="s">
        <v>3</v>
      </c>
      <c r="J4" s="19">
        <f>E4*7.4</f>
        <v>148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9</v>
      </c>
      <c r="C7" s="39" t="str">
        <f aca="true" t="shared" si="1" ref="C7:C37">UPPER(TEXT($D7,"ddd"))</f>
        <v>TI</v>
      </c>
      <c r="D7" s="40">
        <f>IF(D2&lt;&gt;"",IF(MONTH(D2+1)=MONTH($D$2),D2,""),"")</f>
        <v>38412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9</v>
      </c>
      <c r="C8" s="39" t="str">
        <f t="shared" si="1"/>
        <v>ON</v>
      </c>
      <c r="D8" s="40">
        <f>IF(D2&lt;&gt;"",IF(MONTH(D2+1)=MONTH($D$2),D2+1,""),"")</f>
        <v>38413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9</v>
      </c>
      <c r="C9" s="39" t="str">
        <f t="shared" si="1"/>
        <v>TO</v>
      </c>
      <c r="D9" s="40">
        <f aca="true" t="shared" si="3" ref="D9:D37">IF(D8&lt;&gt;"",IF(MONTH(D8+1)=MONTH($D$2),D8+1,""),"")</f>
        <v>38414</v>
      </c>
      <c r="E9" s="23"/>
      <c r="F9" s="23"/>
      <c r="G9" s="23"/>
      <c r="H9" s="23"/>
      <c r="I9" s="15"/>
      <c r="J9" s="4">
        <f t="shared" si="2"/>
        <v>0</v>
      </c>
    </row>
    <row r="10" spans="2:11" ht="12.75">
      <c r="B10" s="41" t="str">
        <f t="shared" si="0"/>
        <v>9</v>
      </c>
      <c r="C10" s="39" t="str">
        <f t="shared" si="1"/>
        <v>FR</v>
      </c>
      <c r="D10" s="40">
        <f t="shared" si="3"/>
        <v>38415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9</v>
      </c>
      <c r="C11" s="44" t="str">
        <f t="shared" si="1"/>
        <v>LØ</v>
      </c>
      <c r="D11" s="45">
        <f t="shared" si="3"/>
        <v>38416</v>
      </c>
      <c r="E11" s="46"/>
      <c r="F11" s="46"/>
      <c r="G11" s="46"/>
      <c r="H11" s="46"/>
      <c r="I11" s="47"/>
      <c r="J11" s="4">
        <f t="shared" si="2"/>
        <v>0</v>
      </c>
    </row>
    <row r="12" spans="2:10" ht="12.75">
      <c r="B12" s="41" t="str">
        <f t="shared" si="0"/>
        <v>9</v>
      </c>
      <c r="C12" s="44" t="str">
        <f t="shared" si="1"/>
        <v>SØ</v>
      </c>
      <c r="D12" s="45">
        <f t="shared" si="3"/>
        <v>38417</v>
      </c>
      <c r="E12" s="46"/>
      <c r="F12" s="46"/>
      <c r="G12" s="46"/>
      <c r="H12" s="46"/>
      <c r="I12" s="47"/>
      <c r="J12" s="4">
        <f t="shared" si="2"/>
        <v>0</v>
      </c>
    </row>
    <row r="13" spans="2:10" ht="12.75">
      <c r="B13" s="41" t="str">
        <f t="shared" si="0"/>
        <v>10</v>
      </c>
      <c r="C13" s="39" t="str">
        <f t="shared" si="1"/>
        <v>MA</v>
      </c>
      <c r="D13" s="40">
        <f t="shared" si="3"/>
        <v>38418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10</v>
      </c>
      <c r="C14" s="39" t="str">
        <f t="shared" si="1"/>
        <v>TI</v>
      </c>
      <c r="D14" s="40">
        <f t="shared" si="3"/>
        <v>38419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10</v>
      </c>
      <c r="C15" s="39" t="str">
        <f t="shared" si="1"/>
        <v>ON</v>
      </c>
      <c r="D15" s="40">
        <f t="shared" si="3"/>
        <v>38420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10</v>
      </c>
      <c r="C16" s="39" t="str">
        <f t="shared" si="1"/>
        <v>TO</v>
      </c>
      <c r="D16" s="40">
        <f t="shared" si="3"/>
        <v>38421</v>
      </c>
      <c r="E16" s="23"/>
      <c r="F16" s="23"/>
      <c r="G16" s="23"/>
      <c r="H16" s="23"/>
      <c r="I16" s="15"/>
      <c r="J16" s="4">
        <f t="shared" si="2"/>
        <v>0</v>
      </c>
    </row>
    <row r="17" spans="2:10" ht="12.75">
      <c r="B17" s="41" t="str">
        <f t="shared" si="0"/>
        <v>10</v>
      </c>
      <c r="C17" s="39" t="str">
        <f t="shared" si="1"/>
        <v>FR</v>
      </c>
      <c r="D17" s="40">
        <f t="shared" si="3"/>
        <v>38422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10</v>
      </c>
      <c r="C18" s="44" t="str">
        <f t="shared" si="1"/>
        <v>LØ</v>
      </c>
      <c r="D18" s="45">
        <f t="shared" si="3"/>
        <v>38423</v>
      </c>
      <c r="E18" s="46"/>
      <c r="F18" s="46"/>
      <c r="G18" s="46"/>
      <c r="H18" s="46"/>
      <c r="I18" s="47"/>
      <c r="J18" s="4">
        <f t="shared" si="2"/>
        <v>0</v>
      </c>
    </row>
    <row r="19" spans="2:10" ht="12.75">
      <c r="B19" s="41" t="str">
        <f t="shared" si="0"/>
        <v>10</v>
      </c>
      <c r="C19" s="44" t="str">
        <f t="shared" si="1"/>
        <v>SØ</v>
      </c>
      <c r="D19" s="45">
        <f t="shared" si="3"/>
        <v>38424</v>
      </c>
      <c r="E19" s="46"/>
      <c r="F19" s="46"/>
      <c r="G19" s="46"/>
      <c r="H19" s="46"/>
      <c r="I19" s="47"/>
      <c r="J19" s="4">
        <f t="shared" si="2"/>
        <v>0</v>
      </c>
    </row>
    <row r="20" spans="2:10" ht="12.75">
      <c r="B20" s="41" t="str">
        <f t="shared" si="0"/>
        <v>11</v>
      </c>
      <c r="C20" s="39" t="str">
        <f t="shared" si="1"/>
        <v>MA</v>
      </c>
      <c r="D20" s="40">
        <f t="shared" si="3"/>
        <v>38425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11</v>
      </c>
      <c r="C21" s="39" t="str">
        <f t="shared" si="1"/>
        <v>TI</v>
      </c>
      <c r="D21" s="40">
        <f t="shared" si="3"/>
        <v>38426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11</v>
      </c>
      <c r="C22" s="39" t="str">
        <f t="shared" si="1"/>
        <v>ON</v>
      </c>
      <c r="D22" s="40">
        <f t="shared" si="3"/>
        <v>38427</v>
      </c>
      <c r="E22" s="23"/>
      <c r="F22" s="23"/>
      <c r="G22" s="23"/>
      <c r="H22" s="23"/>
      <c r="I22" s="15"/>
      <c r="J22" s="4">
        <f t="shared" si="2"/>
        <v>0</v>
      </c>
    </row>
    <row r="23" spans="2:10" ht="12.75">
      <c r="B23" s="41" t="str">
        <f t="shared" si="0"/>
        <v>11</v>
      </c>
      <c r="C23" s="39" t="str">
        <f t="shared" si="1"/>
        <v>TO</v>
      </c>
      <c r="D23" s="40">
        <f t="shared" si="3"/>
        <v>38428</v>
      </c>
      <c r="E23" s="23"/>
      <c r="F23" s="23"/>
      <c r="G23" s="23"/>
      <c r="H23" s="23"/>
      <c r="I23" s="15"/>
      <c r="J23" s="4">
        <f t="shared" si="2"/>
        <v>0</v>
      </c>
    </row>
    <row r="24" spans="2:10" ht="12.75">
      <c r="B24" s="41" t="str">
        <f t="shared" si="0"/>
        <v>11</v>
      </c>
      <c r="C24" s="39" t="str">
        <f t="shared" si="1"/>
        <v>FR</v>
      </c>
      <c r="D24" s="40">
        <f t="shared" si="3"/>
        <v>38429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11</v>
      </c>
      <c r="C25" s="44" t="str">
        <f t="shared" si="1"/>
        <v>LØ</v>
      </c>
      <c r="D25" s="45">
        <f t="shared" si="3"/>
        <v>38430</v>
      </c>
      <c r="E25" s="46"/>
      <c r="F25" s="46"/>
      <c r="G25" s="46"/>
      <c r="H25" s="46"/>
      <c r="I25" s="47"/>
      <c r="J25" s="4">
        <f t="shared" si="2"/>
        <v>0</v>
      </c>
    </row>
    <row r="26" spans="2:10" ht="12.75">
      <c r="B26" s="41" t="str">
        <f t="shared" si="0"/>
        <v>11</v>
      </c>
      <c r="C26" s="44" t="str">
        <f t="shared" si="1"/>
        <v>SØ</v>
      </c>
      <c r="D26" s="45">
        <f t="shared" si="3"/>
        <v>38431</v>
      </c>
      <c r="E26" s="46"/>
      <c r="F26" s="46"/>
      <c r="G26" s="46"/>
      <c r="H26" s="46"/>
      <c r="I26" s="47"/>
      <c r="J26" s="4">
        <f t="shared" si="2"/>
        <v>0</v>
      </c>
    </row>
    <row r="27" spans="2:10" ht="12.75">
      <c r="B27" s="41" t="str">
        <f t="shared" si="0"/>
        <v>12</v>
      </c>
      <c r="C27" s="39" t="str">
        <f t="shared" si="1"/>
        <v>MA</v>
      </c>
      <c r="D27" s="40">
        <f t="shared" si="3"/>
        <v>38432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12</v>
      </c>
      <c r="C28" s="39" t="str">
        <f t="shared" si="1"/>
        <v>TI</v>
      </c>
      <c r="D28" s="40">
        <f t="shared" si="3"/>
        <v>38433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12</v>
      </c>
      <c r="C29" s="39" t="str">
        <f t="shared" si="1"/>
        <v>ON</v>
      </c>
      <c r="D29" s="40">
        <f t="shared" si="3"/>
        <v>38434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12</v>
      </c>
      <c r="C30" s="44" t="str">
        <f t="shared" si="1"/>
        <v>TO</v>
      </c>
      <c r="D30" s="45">
        <f t="shared" si="3"/>
        <v>38435</v>
      </c>
      <c r="E30" s="46"/>
      <c r="F30" s="46"/>
      <c r="G30" s="46"/>
      <c r="H30" s="46"/>
      <c r="I30" s="47"/>
      <c r="J30" s="4">
        <f t="shared" si="2"/>
        <v>0</v>
      </c>
    </row>
    <row r="31" spans="2:10" ht="12.75">
      <c r="B31" s="41" t="str">
        <f t="shared" si="0"/>
        <v>12</v>
      </c>
      <c r="C31" s="44" t="str">
        <f t="shared" si="1"/>
        <v>FR</v>
      </c>
      <c r="D31" s="45">
        <f t="shared" si="3"/>
        <v>38436</v>
      </c>
      <c r="E31" s="46"/>
      <c r="F31" s="46"/>
      <c r="G31" s="46"/>
      <c r="H31" s="46"/>
      <c r="I31" s="47"/>
      <c r="J31" s="4">
        <f t="shared" si="2"/>
        <v>0</v>
      </c>
    </row>
    <row r="32" spans="2:10" ht="12.75">
      <c r="B32" s="41" t="str">
        <f t="shared" si="0"/>
        <v>12</v>
      </c>
      <c r="C32" s="44" t="str">
        <f t="shared" si="1"/>
        <v>LØ</v>
      </c>
      <c r="D32" s="45">
        <f t="shared" si="3"/>
        <v>38437</v>
      </c>
      <c r="E32" s="46"/>
      <c r="F32" s="46"/>
      <c r="G32" s="46"/>
      <c r="H32" s="46"/>
      <c r="I32" s="47"/>
      <c r="J32" s="4">
        <f t="shared" si="2"/>
        <v>0</v>
      </c>
    </row>
    <row r="33" spans="2:10" ht="12.75">
      <c r="B33" s="41" t="str">
        <f t="shared" si="0"/>
        <v>12</v>
      </c>
      <c r="C33" s="44" t="str">
        <f t="shared" si="1"/>
        <v>SØ</v>
      </c>
      <c r="D33" s="45">
        <f t="shared" si="3"/>
        <v>38438</v>
      </c>
      <c r="E33" s="46"/>
      <c r="F33" s="46"/>
      <c r="G33" s="46"/>
      <c r="H33" s="46"/>
      <c r="I33" s="47"/>
      <c r="J33" s="4">
        <f t="shared" si="2"/>
        <v>0</v>
      </c>
    </row>
    <row r="34" spans="2:10" ht="12.75">
      <c r="B34" s="41" t="str">
        <f t="shared" si="0"/>
        <v>13</v>
      </c>
      <c r="C34" s="44" t="str">
        <f t="shared" si="1"/>
        <v>MA</v>
      </c>
      <c r="D34" s="45">
        <f t="shared" si="3"/>
        <v>38439</v>
      </c>
      <c r="E34" s="46"/>
      <c r="F34" s="46"/>
      <c r="G34" s="46"/>
      <c r="H34" s="46"/>
      <c r="I34" s="47"/>
      <c r="J34" s="4">
        <f t="shared" si="2"/>
        <v>0</v>
      </c>
    </row>
    <row r="35" spans="2:10" ht="12.75">
      <c r="B35" s="41" t="str">
        <f t="shared" si="0"/>
        <v>13</v>
      </c>
      <c r="C35" s="39" t="str">
        <f t="shared" si="1"/>
        <v>TI</v>
      </c>
      <c r="D35" s="40">
        <f t="shared" si="3"/>
        <v>38440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13</v>
      </c>
      <c r="C36" s="39" t="str">
        <f t="shared" si="1"/>
        <v>ON</v>
      </c>
      <c r="D36" s="40">
        <f t="shared" si="3"/>
        <v>38441</v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 t="str">
        <f t="shared" si="0"/>
        <v>13</v>
      </c>
      <c r="C37" s="39" t="str">
        <f t="shared" si="1"/>
        <v>TO</v>
      </c>
      <c r="D37" s="40">
        <f t="shared" si="3"/>
        <v>38442</v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-148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FEB!J58</f>
        <v>0</v>
      </c>
    </row>
    <row r="57" spans="3:10" ht="12.75">
      <c r="C57" s="36" t="s">
        <v>7</v>
      </c>
      <c r="D57" s="36"/>
      <c r="E57" s="36"/>
      <c r="F57" s="37">
        <f>FEB!F58</f>
        <v>-303.4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-451.4</v>
      </c>
      <c r="G58" s="8"/>
      <c r="H58" s="8"/>
      <c r="I58" s="12" t="s">
        <v>22</v>
      </c>
      <c r="J58" s="17">
        <f>J56-J57</f>
        <v>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DATE(YEAR(Program!C2),MONTH(Program!C2)+3,DAY(Program!C2))</f>
        <v>38443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20</v>
      </c>
      <c r="I4" s="21" t="s">
        <v>3</v>
      </c>
      <c r="J4" s="19">
        <f>E4*7.4</f>
        <v>148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13</v>
      </c>
      <c r="C7" s="39" t="str">
        <f aca="true" t="shared" si="1" ref="C7:C37">UPPER(TEXT($D7,"ddd"))</f>
        <v>FR</v>
      </c>
      <c r="D7" s="40">
        <f>IF(D2&lt;&gt;"",IF(MONTH(D2+1)=MONTH($D$2),D2,""),"")</f>
        <v>38443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13</v>
      </c>
      <c r="C8" s="44" t="str">
        <f t="shared" si="1"/>
        <v>LØ</v>
      </c>
      <c r="D8" s="45">
        <f>IF(D2&lt;&gt;"",IF(MONTH(D2+1)=MONTH($D$2),D2+1,""),"")</f>
        <v>38444</v>
      </c>
      <c r="E8" s="46"/>
      <c r="F8" s="46"/>
      <c r="G8" s="46"/>
      <c r="H8" s="46"/>
      <c r="I8" s="47"/>
      <c r="J8" s="4">
        <f t="shared" si="2"/>
        <v>0</v>
      </c>
    </row>
    <row r="9" spans="2:10" ht="12.75">
      <c r="B9" s="41" t="str">
        <f t="shared" si="0"/>
        <v>13</v>
      </c>
      <c r="C9" s="44" t="str">
        <f t="shared" si="1"/>
        <v>SØ</v>
      </c>
      <c r="D9" s="45">
        <f aca="true" t="shared" si="3" ref="D9:D37">IF(D8&lt;&gt;"",IF(MONTH(D8+1)=MONTH($D$2),D8+1,""),"")</f>
        <v>38445</v>
      </c>
      <c r="E9" s="46"/>
      <c r="F9" s="46"/>
      <c r="G9" s="46"/>
      <c r="H9" s="46"/>
      <c r="I9" s="47"/>
      <c r="J9" s="4">
        <f t="shared" si="2"/>
        <v>0</v>
      </c>
    </row>
    <row r="10" spans="2:11" ht="12.75">
      <c r="B10" s="41" t="str">
        <f t="shared" si="0"/>
        <v>14</v>
      </c>
      <c r="C10" s="39" t="str">
        <f t="shared" si="1"/>
        <v>MA</v>
      </c>
      <c r="D10" s="40">
        <f t="shared" si="3"/>
        <v>38446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14</v>
      </c>
      <c r="C11" s="39" t="str">
        <f t="shared" si="1"/>
        <v>TI</v>
      </c>
      <c r="D11" s="40">
        <f t="shared" si="3"/>
        <v>38447</v>
      </c>
      <c r="E11" s="23"/>
      <c r="F11" s="23"/>
      <c r="G11" s="23"/>
      <c r="H11" s="23"/>
      <c r="I11" s="15"/>
      <c r="J11" s="4">
        <f t="shared" si="2"/>
        <v>0</v>
      </c>
    </row>
    <row r="12" spans="2:10" ht="12.75">
      <c r="B12" s="41" t="str">
        <f t="shared" si="0"/>
        <v>14</v>
      </c>
      <c r="C12" s="39" t="str">
        <f t="shared" si="1"/>
        <v>ON</v>
      </c>
      <c r="D12" s="40">
        <f t="shared" si="3"/>
        <v>38448</v>
      </c>
      <c r="E12" s="23"/>
      <c r="F12" s="23"/>
      <c r="G12" s="23"/>
      <c r="H12" s="23"/>
      <c r="I12" s="15"/>
      <c r="J12" s="4">
        <f t="shared" si="2"/>
        <v>0</v>
      </c>
    </row>
    <row r="13" spans="2:10" ht="12.75">
      <c r="B13" s="41" t="str">
        <f t="shared" si="0"/>
        <v>14</v>
      </c>
      <c r="C13" s="39" t="str">
        <f t="shared" si="1"/>
        <v>TO</v>
      </c>
      <c r="D13" s="40">
        <f t="shared" si="3"/>
        <v>38449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14</v>
      </c>
      <c r="C14" s="39" t="str">
        <f t="shared" si="1"/>
        <v>FR</v>
      </c>
      <c r="D14" s="40">
        <f t="shared" si="3"/>
        <v>38450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14</v>
      </c>
      <c r="C15" s="44" t="str">
        <f t="shared" si="1"/>
        <v>LØ</v>
      </c>
      <c r="D15" s="45">
        <f t="shared" si="3"/>
        <v>38451</v>
      </c>
      <c r="E15" s="46"/>
      <c r="F15" s="46"/>
      <c r="G15" s="46"/>
      <c r="H15" s="46"/>
      <c r="I15" s="47"/>
      <c r="J15" s="4">
        <f t="shared" si="2"/>
        <v>0</v>
      </c>
    </row>
    <row r="16" spans="2:10" ht="12.75">
      <c r="B16" s="41" t="str">
        <f t="shared" si="0"/>
        <v>14</v>
      </c>
      <c r="C16" s="44" t="str">
        <f t="shared" si="1"/>
        <v>SØ</v>
      </c>
      <c r="D16" s="45">
        <f t="shared" si="3"/>
        <v>38452</v>
      </c>
      <c r="E16" s="46"/>
      <c r="F16" s="46"/>
      <c r="G16" s="46"/>
      <c r="H16" s="46"/>
      <c r="I16" s="47"/>
      <c r="J16" s="4">
        <f t="shared" si="2"/>
        <v>0</v>
      </c>
    </row>
    <row r="17" spans="2:10" ht="12.75">
      <c r="B17" s="41" t="str">
        <f t="shared" si="0"/>
        <v>15</v>
      </c>
      <c r="C17" s="39" t="str">
        <f t="shared" si="1"/>
        <v>MA</v>
      </c>
      <c r="D17" s="40">
        <f t="shared" si="3"/>
        <v>38453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15</v>
      </c>
      <c r="C18" s="39" t="str">
        <f t="shared" si="1"/>
        <v>TI</v>
      </c>
      <c r="D18" s="40">
        <f t="shared" si="3"/>
        <v>38454</v>
      </c>
      <c r="E18" s="23"/>
      <c r="F18" s="23"/>
      <c r="G18" s="23"/>
      <c r="H18" s="23"/>
      <c r="I18" s="15"/>
      <c r="J18" s="4">
        <f t="shared" si="2"/>
        <v>0</v>
      </c>
    </row>
    <row r="19" spans="2:10" ht="12.75">
      <c r="B19" s="41" t="str">
        <f t="shared" si="0"/>
        <v>15</v>
      </c>
      <c r="C19" s="39" t="str">
        <f t="shared" si="1"/>
        <v>ON</v>
      </c>
      <c r="D19" s="40">
        <f t="shared" si="3"/>
        <v>38455</v>
      </c>
      <c r="E19" s="23"/>
      <c r="F19" s="23"/>
      <c r="G19" s="23"/>
      <c r="H19" s="23"/>
      <c r="I19" s="15"/>
      <c r="J19" s="4">
        <f t="shared" si="2"/>
        <v>0</v>
      </c>
    </row>
    <row r="20" spans="2:10" ht="12.75">
      <c r="B20" s="41" t="str">
        <f t="shared" si="0"/>
        <v>15</v>
      </c>
      <c r="C20" s="39" t="str">
        <f t="shared" si="1"/>
        <v>TO</v>
      </c>
      <c r="D20" s="40">
        <f t="shared" si="3"/>
        <v>38456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15</v>
      </c>
      <c r="C21" s="39" t="str">
        <f t="shared" si="1"/>
        <v>FR</v>
      </c>
      <c r="D21" s="40">
        <f t="shared" si="3"/>
        <v>38457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15</v>
      </c>
      <c r="C22" s="44" t="str">
        <f t="shared" si="1"/>
        <v>LØ</v>
      </c>
      <c r="D22" s="45">
        <f t="shared" si="3"/>
        <v>38458</v>
      </c>
      <c r="E22" s="46"/>
      <c r="F22" s="46"/>
      <c r="G22" s="46"/>
      <c r="H22" s="46"/>
      <c r="I22" s="47"/>
      <c r="J22" s="4">
        <f t="shared" si="2"/>
        <v>0</v>
      </c>
    </row>
    <row r="23" spans="2:10" ht="12.75">
      <c r="B23" s="41" t="str">
        <f t="shared" si="0"/>
        <v>15</v>
      </c>
      <c r="C23" s="44" t="str">
        <f t="shared" si="1"/>
        <v>SØ</v>
      </c>
      <c r="D23" s="45">
        <f t="shared" si="3"/>
        <v>38459</v>
      </c>
      <c r="E23" s="46"/>
      <c r="F23" s="46"/>
      <c r="G23" s="46"/>
      <c r="H23" s="46"/>
      <c r="I23" s="47"/>
      <c r="J23" s="4">
        <f t="shared" si="2"/>
        <v>0</v>
      </c>
    </row>
    <row r="24" spans="2:10" ht="12.75">
      <c r="B24" s="41" t="str">
        <f t="shared" si="0"/>
        <v>16</v>
      </c>
      <c r="C24" s="39" t="str">
        <f t="shared" si="1"/>
        <v>MA</v>
      </c>
      <c r="D24" s="40">
        <f t="shared" si="3"/>
        <v>38460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16</v>
      </c>
      <c r="C25" s="39" t="str">
        <f t="shared" si="1"/>
        <v>TI</v>
      </c>
      <c r="D25" s="40">
        <f t="shared" si="3"/>
        <v>38461</v>
      </c>
      <c r="E25" s="23"/>
      <c r="F25" s="23"/>
      <c r="G25" s="23"/>
      <c r="H25" s="23"/>
      <c r="I25" s="15"/>
      <c r="J25" s="4">
        <f t="shared" si="2"/>
        <v>0</v>
      </c>
    </row>
    <row r="26" spans="2:10" ht="12.75">
      <c r="B26" s="41" t="str">
        <f t="shared" si="0"/>
        <v>16</v>
      </c>
      <c r="C26" s="39" t="str">
        <f t="shared" si="1"/>
        <v>ON</v>
      </c>
      <c r="D26" s="40">
        <f t="shared" si="3"/>
        <v>38462</v>
      </c>
      <c r="E26" s="23"/>
      <c r="F26" s="23"/>
      <c r="G26" s="23"/>
      <c r="H26" s="23"/>
      <c r="I26" s="15"/>
      <c r="J26" s="4">
        <f t="shared" si="2"/>
        <v>0</v>
      </c>
    </row>
    <row r="27" spans="2:10" ht="12.75">
      <c r="B27" s="41" t="str">
        <f t="shared" si="0"/>
        <v>16</v>
      </c>
      <c r="C27" s="39" t="str">
        <f t="shared" si="1"/>
        <v>TO</v>
      </c>
      <c r="D27" s="40">
        <f t="shared" si="3"/>
        <v>38463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16</v>
      </c>
      <c r="C28" s="44" t="str">
        <f t="shared" si="1"/>
        <v>FR</v>
      </c>
      <c r="D28" s="45">
        <f t="shared" si="3"/>
        <v>38464</v>
      </c>
      <c r="E28" s="46"/>
      <c r="F28" s="46"/>
      <c r="G28" s="46"/>
      <c r="H28" s="46"/>
      <c r="I28" s="47"/>
      <c r="J28" s="4">
        <f t="shared" si="2"/>
        <v>0</v>
      </c>
    </row>
    <row r="29" spans="2:10" ht="12.75">
      <c r="B29" s="41" t="str">
        <f t="shared" si="0"/>
        <v>16</v>
      </c>
      <c r="C29" s="44" t="str">
        <f t="shared" si="1"/>
        <v>LØ</v>
      </c>
      <c r="D29" s="45">
        <f t="shared" si="3"/>
        <v>38465</v>
      </c>
      <c r="E29" s="46"/>
      <c r="F29" s="46"/>
      <c r="G29" s="46"/>
      <c r="H29" s="46"/>
      <c r="I29" s="47"/>
      <c r="J29" s="4">
        <f t="shared" si="2"/>
        <v>0</v>
      </c>
    </row>
    <row r="30" spans="2:10" ht="12.75">
      <c r="B30" s="41" t="str">
        <f t="shared" si="0"/>
        <v>16</v>
      </c>
      <c r="C30" s="44" t="str">
        <f t="shared" si="1"/>
        <v>SØ</v>
      </c>
      <c r="D30" s="45">
        <f t="shared" si="3"/>
        <v>38466</v>
      </c>
      <c r="E30" s="46"/>
      <c r="F30" s="46"/>
      <c r="G30" s="46"/>
      <c r="H30" s="46"/>
      <c r="I30" s="47"/>
      <c r="J30" s="4">
        <f t="shared" si="2"/>
        <v>0</v>
      </c>
    </row>
    <row r="31" spans="2:10" ht="12.75">
      <c r="B31" s="41" t="str">
        <f t="shared" si="0"/>
        <v>17</v>
      </c>
      <c r="C31" s="39" t="str">
        <f t="shared" si="1"/>
        <v>MA</v>
      </c>
      <c r="D31" s="40">
        <f t="shared" si="3"/>
        <v>38467</v>
      </c>
      <c r="E31" s="23"/>
      <c r="F31" s="23"/>
      <c r="G31" s="23"/>
      <c r="H31" s="23"/>
      <c r="I31" s="15"/>
      <c r="J31" s="4">
        <f t="shared" si="2"/>
        <v>0</v>
      </c>
    </row>
    <row r="32" spans="2:10" ht="12.75">
      <c r="B32" s="41" t="str">
        <f t="shared" si="0"/>
        <v>17</v>
      </c>
      <c r="C32" s="39" t="str">
        <f t="shared" si="1"/>
        <v>TI</v>
      </c>
      <c r="D32" s="40">
        <f t="shared" si="3"/>
        <v>38468</v>
      </c>
      <c r="E32" s="23"/>
      <c r="F32" s="23"/>
      <c r="G32" s="23"/>
      <c r="H32" s="23"/>
      <c r="I32" s="15"/>
      <c r="J32" s="4">
        <f t="shared" si="2"/>
        <v>0</v>
      </c>
    </row>
    <row r="33" spans="2:10" ht="12.75">
      <c r="B33" s="41" t="str">
        <f t="shared" si="0"/>
        <v>17</v>
      </c>
      <c r="C33" s="39" t="str">
        <f t="shared" si="1"/>
        <v>ON</v>
      </c>
      <c r="D33" s="40">
        <f t="shared" si="3"/>
        <v>38469</v>
      </c>
      <c r="E33" s="23"/>
      <c r="F33" s="23"/>
      <c r="G33" s="23"/>
      <c r="H33" s="23"/>
      <c r="I33" s="15"/>
      <c r="J33" s="4">
        <f t="shared" si="2"/>
        <v>0</v>
      </c>
    </row>
    <row r="34" spans="2:10" ht="12.75">
      <c r="B34" s="41" t="str">
        <f t="shared" si="0"/>
        <v>17</v>
      </c>
      <c r="C34" s="39" t="str">
        <f t="shared" si="1"/>
        <v>TO</v>
      </c>
      <c r="D34" s="40">
        <f t="shared" si="3"/>
        <v>38470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 t="str">
        <f t="shared" si="0"/>
        <v>17</v>
      </c>
      <c r="C35" s="39" t="str">
        <f t="shared" si="1"/>
        <v>FR</v>
      </c>
      <c r="D35" s="40">
        <f t="shared" si="3"/>
        <v>38471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17</v>
      </c>
      <c r="C36" s="44" t="str">
        <f t="shared" si="1"/>
        <v>LØ</v>
      </c>
      <c r="D36" s="45">
        <f t="shared" si="3"/>
        <v>38472</v>
      </c>
      <c r="E36" s="46"/>
      <c r="F36" s="46"/>
      <c r="G36" s="46"/>
      <c r="H36" s="46"/>
      <c r="I36" s="47"/>
      <c r="J36" s="4">
        <f t="shared" si="2"/>
        <v>0</v>
      </c>
    </row>
    <row r="37" spans="2:10" ht="12.75">
      <c r="B37" s="41">
        <f t="shared" si="0"/>
      </c>
      <c r="C37" s="39">
        <f t="shared" si="1"/>
      </c>
      <c r="D37" s="40">
        <f t="shared" si="3"/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-148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MAR!J58</f>
        <v>0</v>
      </c>
    </row>
    <row r="57" spans="3:10" ht="12.75">
      <c r="C57" s="36" t="s">
        <v>7</v>
      </c>
      <c r="D57" s="36"/>
      <c r="E57" s="36"/>
      <c r="F57" s="37">
        <f>MAR!F58</f>
        <v>-451.4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-599.4</v>
      </c>
      <c r="G58" s="8"/>
      <c r="H58" s="8"/>
      <c r="I58" s="12" t="s">
        <v>22</v>
      </c>
      <c r="J58" s="17">
        <f>J56-J57</f>
        <v>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DATE(YEAR(Program!C2),MONTH(Program!C2)+4,DAY(Program!C2))</f>
        <v>38473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20</v>
      </c>
      <c r="I4" s="21" t="s">
        <v>3</v>
      </c>
      <c r="J4" s="19">
        <f>E4*7.4</f>
        <v>148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17</v>
      </c>
      <c r="C7" s="44" t="str">
        <f aca="true" t="shared" si="1" ref="C7:C37">UPPER(TEXT($D7,"ddd"))</f>
        <v>SØ</v>
      </c>
      <c r="D7" s="45">
        <f>IF(D2&lt;&gt;"",IF(MONTH(D2+1)=MONTH($D$2),D2,""),"")</f>
        <v>38473</v>
      </c>
      <c r="E7" s="46"/>
      <c r="F7" s="46"/>
      <c r="G7" s="46"/>
      <c r="H7" s="46"/>
      <c r="I7" s="47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18</v>
      </c>
      <c r="C8" s="39" t="str">
        <f t="shared" si="1"/>
        <v>MA</v>
      </c>
      <c r="D8" s="40">
        <f>IF(D2&lt;&gt;"",IF(MONTH(D2+1)=MONTH($D$2),D2+1,""),"")</f>
        <v>38474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18</v>
      </c>
      <c r="C9" s="39" t="str">
        <f t="shared" si="1"/>
        <v>TI</v>
      </c>
      <c r="D9" s="40">
        <f aca="true" t="shared" si="3" ref="D9:D37">IF(D8&lt;&gt;"",IF(MONTH(D8+1)=MONTH($D$2),D8+1,""),"")</f>
        <v>38475</v>
      </c>
      <c r="E9" s="23"/>
      <c r="F9" s="23"/>
      <c r="G9" s="23"/>
      <c r="H9" s="23"/>
      <c r="I9" s="15"/>
      <c r="J9" s="4">
        <f t="shared" si="2"/>
        <v>0</v>
      </c>
    </row>
    <row r="10" spans="2:11" ht="12.75">
      <c r="B10" s="41" t="str">
        <f t="shared" si="0"/>
        <v>18</v>
      </c>
      <c r="C10" s="39" t="str">
        <f t="shared" si="1"/>
        <v>ON</v>
      </c>
      <c r="D10" s="40">
        <f t="shared" si="3"/>
        <v>38476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18</v>
      </c>
      <c r="C11" s="44" t="str">
        <f t="shared" si="1"/>
        <v>TO</v>
      </c>
      <c r="D11" s="45">
        <f t="shared" si="3"/>
        <v>38477</v>
      </c>
      <c r="E11" s="46"/>
      <c r="F11" s="46"/>
      <c r="G11" s="46"/>
      <c r="H11" s="46"/>
      <c r="I11" s="47"/>
      <c r="J11" s="4">
        <f t="shared" si="2"/>
        <v>0</v>
      </c>
    </row>
    <row r="12" spans="2:10" ht="12.75">
      <c r="B12" s="41" t="str">
        <f t="shared" si="0"/>
        <v>18</v>
      </c>
      <c r="C12" s="39" t="str">
        <f t="shared" si="1"/>
        <v>FR</v>
      </c>
      <c r="D12" s="40">
        <f t="shared" si="3"/>
        <v>38478</v>
      </c>
      <c r="E12" s="23"/>
      <c r="F12" s="23"/>
      <c r="G12" s="23"/>
      <c r="H12" s="23"/>
      <c r="I12" s="15"/>
      <c r="J12" s="4">
        <f t="shared" si="2"/>
        <v>0</v>
      </c>
    </row>
    <row r="13" spans="2:10" ht="12.75">
      <c r="B13" s="41" t="str">
        <f t="shared" si="0"/>
        <v>18</v>
      </c>
      <c r="C13" s="44" t="str">
        <f t="shared" si="1"/>
        <v>LØ</v>
      </c>
      <c r="D13" s="45">
        <f t="shared" si="3"/>
        <v>38479</v>
      </c>
      <c r="E13" s="46"/>
      <c r="F13" s="46"/>
      <c r="G13" s="46"/>
      <c r="H13" s="46"/>
      <c r="I13" s="47"/>
      <c r="J13" s="4">
        <f t="shared" si="2"/>
        <v>0</v>
      </c>
    </row>
    <row r="14" spans="2:10" ht="12.75">
      <c r="B14" s="41" t="str">
        <f t="shared" si="0"/>
        <v>18</v>
      </c>
      <c r="C14" s="44" t="str">
        <f t="shared" si="1"/>
        <v>SØ</v>
      </c>
      <c r="D14" s="45">
        <f t="shared" si="3"/>
        <v>38480</v>
      </c>
      <c r="E14" s="46"/>
      <c r="F14" s="46"/>
      <c r="G14" s="46"/>
      <c r="H14" s="46"/>
      <c r="I14" s="47"/>
      <c r="J14" s="4">
        <f t="shared" si="2"/>
        <v>0</v>
      </c>
    </row>
    <row r="15" spans="2:10" ht="12.75">
      <c r="B15" s="41" t="str">
        <f t="shared" si="0"/>
        <v>19</v>
      </c>
      <c r="C15" s="39" t="str">
        <f t="shared" si="1"/>
        <v>MA</v>
      </c>
      <c r="D15" s="40">
        <f t="shared" si="3"/>
        <v>38481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19</v>
      </c>
      <c r="C16" s="39" t="str">
        <f t="shared" si="1"/>
        <v>TI</v>
      </c>
      <c r="D16" s="40">
        <f t="shared" si="3"/>
        <v>38482</v>
      </c>
      <c r="E16" s="23"/>
      <c r="F16" s="23"/>
      <c r="G16" s="23"/>
      <c r="H16" s="23"/>
      <c r="I16" s="15"/>
      <c r="J16" s="4">
        <f t="shared" si="2"/>
        <v>0</v>
      </c>
    </row>
    <row r="17" spans="2:10" ht="12.75">
      <c r="B17" s="41" t="str">
        <f t="shared" si="0"/>
        <v>19</v>
      </c>
      <c r="C17" s="39" t="str">
        <f t="shared" si="1"/>
        <v>ON</v>
      </c>
      <c r="D17" s="40">
        <f t="shared" si="3"/>
        <v>38483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19</v>
      </c>
      <c r="C18" s="39" t="str">
        <f t="shared" si="1"/>
        <v>TO</v>
      </c>
      <c r="D18" s="40">
        <f t="shared" si="3"/>
        <v>38484</v>
      </c>
      <c r="E18" s="23"/>
      <c r="F18" s="23"/>
      <c r="G18" s="23"/>
      <c r="H18" s="23"/>
      <c r="I18" s="15"/>
      <c r="J18" s="4">
        <f t="shared" si="2"/>
        <v>0</v>
      </c>
    </row>
    <row r="19" spans="2:10" ht="12.75">
      <c r="B19" s="41" t="str">
        <f t="shared" si="0"/>
        <v>19</v>
      </c>
      <c r="C19" s="39" t="str">
        <f t="shared" si="1"/>
        <v>FR</v>
      </c>
      <c r="D19" s="40">
        <f t="shared" si="3"/>
        <v>38485</v>
      </c>
      <c r="E19" s="23"/>
      <c r="F19" s="23"/>
      <c r="G19" s="23"/>
      <c r="H19" s="23"/>
      <c r="I19" s="15"/>
      <c r="J19" s="4">
        <f t="shared" si="2"/>
        <v>0</v>
      </c>
    </row>
    <row r="20" spans="2:10" ht="12.75">
      <c r="B20" s="41" t="str">
        <f t="shared" si="0"/>
        <v>19</v>
      </c>
      <c r="C20" s="44" t="str">
        <f t="shared" si="1"/>
        <v>LØ</v>
      </c>
      <c r="D20" s="45">
        <f t="shared" si="3"/>
        <v>38486</v>
      </c>
      <c r="E20" s="46"/>
      <c r="F20" s="46"/>
      <c r="G20" s="46"/>
      <c r="H20" s="46"/>
      <c r="I20" s="47"/>
      <c r="J20" s="4">
        <f t="shared" si="2"/>
        <v>0</v>
      </c>
    </row>
    <row r="21" spans="2:10" ht="12.75">
      <c r="B21" s="41" t="str">
        <f t="shared" si="0"/>
        <v>19</v>
      </c>
      <c r="C21" s="44" t="str">
        <f t="shared" si="1"/>
        <v>SØ</v>
      </c>
      <c r="D21" s="45">
        <f t="shared" si="3"/>
        <v>38487</v>
      </c>
      <c r="E21" s="46"/>
      <c r="F21" s="46"/>
      <c r="G21" s="46"/>
      <c r="H21" s="46"/>
      <c r="I21" s="47"/>
      <c r="J21" s="4">
        <f t="shared" si="2"/>
        <v>0</v>
      </c>
    </row>
    <row r="22" spans="2:10" ht="12.75">
      <c r="B22" s="41" t="str">
        <f t="shared" si="0"/>
        <v>20</v>
      </c>
      <c r="C22" s="44" t="str">
        <f t="shared" si="1"/>
        <v>MA</v>
      </c>
      <c r="D22" s="45">
        <f t="shared" si="3"/>
        <v>38488</v>
      </c>
      <c r="E22" s="46"/>
      <c r="F22" s="46"/>
      <c r="G22" s="46"/>
      <c r="H22" s="46"/>
      <c r="I22" s="47"/>
      <c r="J22" s="4">
        <f t="shared" si="2"/>
        <v>0</v>
      </c>
    </row>
    <row r="23" spans="2:10" ht="12.75">
      <c r="B23" s="41" t="str">
        <f t="shared" si="0"/>
        <v>20</v>
      </c>
      <c r="C23" s="39" t="str">
        <f t="shared" si="1"/>
        <v>TI</v>
      </c>
      <c r="D23" s="40">
        <f t="shared" si="3"/>
        <v>38489</v>
      </c>
      <c r="E23" s="23"/>
      <c r="F23" s="23"/>
      <c r="G23" s="23"/>
      <c r="H23" s="23"/>
      <c r="I23" s="15"/>
      <c r="J23" s="4">
        <f t="shared" si="2"/>
        <v>0</v>
      </c>
    </row>
    <row r="24" spans="2:10" ht="12.75">
      <c r="B24" s="41" t="str">
        <f t="shared" si="0"/>
        <v>20</v>
      </c>
      <c r="C24" s="39" t="str">
        <f t="shared" si="1"/>
        <v>ON</v>
      </c>
      <c r="D24" s="40">
        <f t="shared" si="3"/>
        <v>38490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20</v>
      </c>
      <c r="C25" s="39" t="str">
        <f t="shared" si="1"/>
        <v>TO</v>
      </c>
      <c r="D25" s="40">
        <f t="shared" si="3"/>
        <v>38491</v>
      </c>
      <c r="E25" s="23"/>
      <c r="F25" s="23"/>
      <c r="G25" s="23"/>
      <c r="H25" s="23"/>
      <c r="I25" s="15"/>
      <c r="J25" s="4">
        <f t="shared" si="2"/>
        <v>0</v>
      </c>
    </row>
    <row r="26" spans="2:10" ht="12.75">
      <c r="B26" s="41" t="str">
        <f t="shared" si="0"/>
        <v>20</v>
      </c>
      <c r="C26" s="39" t="str">
        <f t="shared" si="1"/>
        <v>FR</v>
      </c>
      <c r="D26" s="40">
        <f t="shared" si="3"/>
        <v>38492</v>
      </c>
      <c r="E26" s="23"/>
      <c r="F26" s="23"/>
      <c r="G26" s="23"/>
      <c r="H26" s="23"/>
      <c r="I26" s="15"/>
      <c r="J26" s="4">
        <f t="shared" si="2"/>
        <v>0</v>
      </c>
    </row>
    <row r="27" spans="2:10" ht="12.75">
      <c r="B27" s="41" t="str">
        <f t="shared" si="0"/>
        <v>20</v>
      </c>
      <c r="C27" s="44" t="str">
        <f t="shared" si="1"/>
        <v>LØ</v>
      </c>
      <c r="D27" s="45">
        <f t="shared" si="3"/>
        <v>38493</v>
      </c>
      <c r="E27" s="46"/>
      <c r="F27" s="46"/>
      <c r="G27" s="46"/>
      <c r="H27" s="46"/>
      <c r="I27" s="47"/>
      <c r="J27" s="4">
        <f t="shared" si="2"/>
        <v>0</v>
      </c>
    </row>
    <row r="28" spans="2:10" ht="12.75">
      <c r="B28" s="41" t="str">
        <f t="shared" si="0"/>
        <v>20</v>
      </c>
      <c r="C28" s="44" t="str">
        <f t="shared" si="1"/>
        <v>SØ</v>
      </c>
      <c r="D28" s="45">
        <f t="shared" si="3"/>
        <v>38494</v>
      </c>
      <c r="E28" s="46"/>
      <c r="F28" s="46"/>
      <c r="G28" s="46"/>
      <c r="H28" s="46"/>
      <c r="I28" s="47"/>
      <c r="J28" s="4">
        <f t="shared" si="2"/>
        <v>0</v>
      </c>
    </row>
    <row r="29" spans="2:10" ht="12.75">
      <c r="B29" s="41" t="str">
        <f t="shared" si="0"/>
        <v>21</v>
      </c>
      <c r="C29" s="39" t="str">
        <f t="shared" si="1"/>
        <v>MA</v>
      </c>
      <c r="D29" s="40">
        <f t="shared" si="3"/>
        <v>38495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21</v>
      </c>
      <c r="C30" s="39" t="str">
        <f t="shared" si="1"/>
        <v>TI</v>
      </c>
      <c r="D30" s="40">
        <f t="shared" si="3"/>
        <v>38496</v>
      </c>
      <c r="E30" s="23"/>
      <c r="F30" s="23"/>
      <c r="G30" s="23"/>
      <c r="H30" s="23"/>
      <c r="I30" s="15"/>
      <c r="J30" s="4">
        <f t="shared" si="2"/>
        <v>0</v>
      </c>
    </row>
    <row r="31" spans="2:10" ht="12.75">
      <c r="B31" s="41" t="str">
        <f t="shared" si="0"/>
        <v>21</v>
      </c>
      <c r="C31" s="39" t="str">
        <f t="shared" si="1"/>
        <v>ON</v>
      </c>
      <c r="D31" s="40">
        <f t="shared" si="3"/>
        <v>38497</v>
      </c>
      <c r="E31" s="23"/>
      <c r="F31" s="23"/>
      <c r="G31" s="23"/>
      <c r="H31" s="23"/>
      <c r="I31" s="15"/>
      <c r="J31" s="4">
        <f t="shared" si="2"/>
        <v>0</v>
      </c>
    </row>
    <row r="32" spans="2:10" ht="12.75">
      <c r="B32" s="41" t="str">
        <f t="shared" si="0"/>
        <v>21</v>
      </c>
      <c r="C32" s="39" t="str">
        <f t="shared" si="1"/>
        <v>TO</v>
      </c>
      <c r="D32" s="40">
        <f t="shared" si="3"/>
        <v>38498</v>
      </c>
      <c r="E32" s="23"/>
      <c r="F32" s="23"/>
      <c r="G32" s="23"/>
      <c r="H32" s="23"/>
      <c r="I32" s="15"/>
      <c r="J32" s="4">
        <f t="shared" si="2"/>
        <v>0</v>
      </c>
    </row>
    <row r="33" spans="2:10" ht="12.75">
      <c r="B33" s="41" t="str">
        <f t="shared" si="0"/>
        <v>21</v>
      </c>
      <c r="C33" s="39" t="str">
        <f t="shared" si="1"/>
        <v>FR</v>
      </c>
      <c r="D33" s="40">
        <f t="shared" si="3"/>
        <v>38499</v>
      </c>
      <c r="E33" s="23"/>
      <c r="F33" s="23"/>
      <c r="G33" s="23"/>
      <c r="H33" s="23"/>
      <c r="I33" s="15"/>
      <c r="J33" s="4">
        <f t="shared" si="2"/>
        <v>0</v>
      </c>
    </row>
    <row r="34" spans="2:10" ht="12.75">
      <c r="B34" s="41" t="str">
        <f t="shared" si="0"/>
        <v>21</v>
      </c>
      <c r="C34" s="44" t="str">
        <f t="shared" si="1"/>
        <v>LØ</v>
      </c>
      <c r="D34" s="45">
        <f t="shared" si="3"/>
        <v>38500</v>
      </c>
      <c r="E34" s="46"/>
      <c r="F34" s="46"/>
      <c r="G34" s="46"/>
      <c r="H34" s="46"/>
      <c r="I34" s="47"/>
      <c r="J34" s="4">
        <f t="shared" si="2"/>
        <v>0</v>
      </c>
    </row>
    <row r="35" spans="2:10" ht="12.75">
      <c r="B35" s="41" t="str">
        <f t="shared" si="0"/>
        <v>21</v>
      </c>
      <c r="C35" s="44" t="str">
        <f t="shared" si="1"/>
        <v>SØ</v>
      </c>
      <c r="D35" s="45">
        <f t="shared" si="3"/>
        <v>38501</v>
      </c>
      <c r="E35" s="46"/>
      <c r="F35" s="46"/>
      <c r="G35" s="46"/>
      <c r="H35" s="46"/>
      <c r="I35" s="47"/>
      <c r="J35" s="4">
        <f t="shared" si="2"/>
        <v>0</v>
      </c>
    </row>
    <row r="36" spans="2:10" ht="12.75">
      <c r="B36" s="41" t="str">
        <f t="shared" si="0"/>
        <v>22</v>
      </c>
      <c r="C36" s="39" t="str">
        <f t="shared" si="1"/>
        <v>MA</v>
      </c>
      <c r="D36" s="40">
        <f t="shared" si="3"/>
        <v>38502</v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 t="str">
        <f t="shared" si="0"/>
        <v>22</v>
      </c>
      <c r="C37" s="39" t="str">
        <f t="shared" si="1"/>
        <v>TI</v>
      </c>
      <c r="D37" s="40">
        <f t="shared" si="3"/>
        <v>38503</v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-148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10" ht="12.75">
      <c r="C53" s="13"/>
      <c r="D53" s="32"/>
      <c r="H53" s="2" t="s">
        <v>29</v>
      </c>
      <c r="J53" s="2">
        <v>30</v>
      </c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APR!J58</f>
        <v>0</v>
      </c>
    </row>
    <row r="57" spans="3:10" ht="12.75">
      <c r="C57" s="36" t="s">
        <v>7</v>
      </c>
      <c r="D57" s="36"/>
      <c r="E57" s="36"/>
      <c r="F57" s="37">
        <f>APR!F58</f>
        <v>-599.4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-747.4</v>
      </c>
      <c r="G58" s="8"/>
      <c r="H58" s="8"/>
      <c r="I58" s="12" t="s">
        <v>22</v>
      </c>
      <c r="J58" s="17">
        <f>J56-J57+J53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DATE(YEAR(Program!C2),MONTH(Program!C2)+5,DAY(Program!C2))</f>
        <v>38504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22</v>
      </c>
      <c r="I4" s="21" t="s">
        <v>3</v>
      </c>
      <c r="J4" s="19">
        <f>E4*7.4</f>
        <v>162.8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22</v>
      </c>
      <c r="C7" s="39" t="str">
        <f aca="true" t="shared" si="1" ref="C7:C37">UPPER(TEXT($D7,"ddd"))</f>
        <v>ON</v>
      </c>
      <c r="D7" s="40">
        <f>IF(D2&lt;&gt;"",IF(MONTH(D2+1)=MONTH($D$2),D2,""),"")</f>
        <v>38504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22</v>
      </c>
      <c r="C8" s="39" t="str">
        <f t="shared" si="1"/>
        <v>TO</v>
      </c>
      <c r="D8" s="40">
        <f>IF(D2&lt;&gt;"",IF(MONTH(D2+1)=MONTH($D$2),D2+1,""),"")</f>
        <v>38505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22</v>
      </c>
      <c r="C9" s="39" t="str">
        <f t="shared" si="1"/>
        <v>FR</v>
      </c>
      <c r="D9" s="40">
        <f aca="true" t="shared" si="3" ref="D9:D37">IF(D8&lt;&gt;"",IF(MONTH(D8+1)=MONTH($D$2),D8+1,""),"")</f>
        <v>38506</v>
      </c>
      <c r="E9" s="23"/>
      <c r="F9" s="23"/>
      <c r="G9" s="23"/>
      <c r="H9" s="23"/>
      <c r="I9" s="15"/>
      <c r="J9" s="4">
        <f t="shared" si="2"/>
        <v>0</v>
      </c>
    </row>
    <row r="10" spans="2:11" ht="12.75">
      <c r="B10" s="41" t="str">
        <f t="shared" si="0"/>
        <v>22</v>
      </c>
      <c r="C10" s="44" t="str">
        <f t="shared" si="1"/>
        <v>LØ</v>
      </c>
      <c r="D10" s="45">
        <f t="shared" si="3"/>
        <v>38507</v>
      </c>
      <c r="E10" s="46"/>
      <c r="F10" s="46"/>
      <c r="G10" s="46"/>
      <c r="H10" s="46"/>
      <c r="I10" s="47"/>
      <c r="J10" s="4">
        <f t="shared" si="2"/>
        <v>0</v>
      </c>
      <c r="K10" s="10"/>
    </row>
    <row r="11" spans="2:10" ht="12.75">
      <c r="B11" s="41" t="str">
        <f t="shared" si="0"/>
        <v>22</v>
      </c>
      <c r="C11" s="44" t="str">
        <f t="shared" si="1"/>
        <v>SØ</v>
      </c>
      <c r="D11" s="45">
        <f t="shared" si="3"/>
        <v>38508</v>
      </c>
      <c r="E11" s="46"/>
      <c r="F11" s="46"/>
      <c r="G11" s="46"/>
      <c r="H11" s="46"/>
      <c r="I11" s="47"/>
      <c r="J11" s="4">
        <f t="shared" si="2"/>
        <v>0</v>
      </c>
    </row>
    <row r="12" spans="2:10" ht="12.75">
      <c r="B12" s="41" t="str">
        <f t="shared" si="0"/>
        <v>23</v>
      </c>
      <c r="C12" s="39" t="str">
        <f t="shared" si="1"/>
        <v>MA</v>
      </c>
      <c r="D12" s="40">
        <f t="shared" si="3"/>
        <v>38509</v>
      </c>
      <c r="E12" s="23"/>
      <c r="F12" s="23"/>
      <c r="G12" s="23"/>
      <c r="H12" s="23"/>
      <c r="I12" s="15"/>
      <c r="J12" s="4">
        <f t="shared" si="2"/>
        <v>0</v>
      </c>
    </row>
    <row r="13" spans="2:10" ht="12.75">
      <c r="B13" s="41" t="str">
        <f t="shared" si="0"/>
        <v>23</v>
      </c>
      <c r="C13" s="39" t="str">
        <f t="shared" si="1"/>
        <v>TI</v>
      </c>
      <c r="D13" s="40">
        <f t="shared" si="3"/>
        <v>38510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23</v>
      </c>
      <c r="C14" s="39" t="str">
        <f t="shared" si="1"/>
        <v>ON</v>
      </c>
      <c r="D14" s="40">
        <f t="shared" si="3"/>
        <v>38511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23</v>
      </c>
      <c r="C15" s="39" t="str">
        <f t="shared" si="1"/>
        <v>TO</v>
      </c>
      <c r="D15" s="40">
        <f t="shared" si="3"/>
        <v>38512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23</v>
      </c>
      <c r="C16" s="39" t="str">
        <f t="shared" si="1"/>
        <v>FR</v>
      </c>
      <c r="D16" s="40">
        <f t="shared" si="3"/>
        <v>38513</v>
      </c>
      <c r="E16" s="23"/>
      <c r="F16" s="23"/>
      <c r="G16" s="23"/>
      <c r="H16" s="23"/>
      <c r="I16" s="15"/>
      <c r="J16" s="4">
        <f t="shared" si="2"/>
        <v>0</v>
      </c>
    </row>
    <row r="17" spans="2:10" ht="12.75">
      <c r="B17" s="41" t="str">
        <f t="shared" si="0"/>
        <v>23</v>
      </c>
      <c r="C17" s="44" t="str">
        <f t="shared" si="1"/>
        <v>LØ</v>
      </c>
      <c r="D17" s="45">
        <f t="shared" si="3"/>
        <v>38514</v>
      </c>
      <c r="E17" s="46"/>
      <c r="F17" s="46"/>
      <c r="G17" s="46"/>
      <c r="H17" s="46"/>
      <c r="I17" s="47"/>
      <c r="J17" s="4">
        <f t="shared" si="2"/>
        <v>0</v>
      </c>
    </row>
    <row r="18" spans="2:10" ht="12" customHeight="1">
      <c r="B18" s="41" t="str">
        <f t="shared" si="0"/>
        <v>23</v>
      </c>
      <c r="C18" s="44" t="str">
        <f t="shared" si="1"/>
        <v>SØ</v>
      </c>
      <c r="D18" s="45">
        <f t="shared" si="3"/>
        <v>38515</v>
      </c>
      <c r="E18" s="46"/>
      <c r="F18" s="46"/>
      <c r="G18" s="46"/>
      <c r="H18" s="46"/>
      <c r="I18" s="47"/>
      <c r="J18" s="4">
        <f t="shared" si="2"/>
        <v>0</v>
      </c>
    </row>
    <row r="19" spans="2:10" ht="12.75">
      <c r="B19" s="41" t="str">
        <f t="shared" si="0"/>
        <v>24</v>
      </c>
      <c r="C19" s="39" t="str">
        <f t="shared" si="1"/>
        <v>MA</v>
      </c>
      <c r="D19" s="40">
        <f t="shared" si="3"/>
        <v>38516</v>
      </c>
      <c r="E19" s="23"/>
      <c r="F19" s="23"/>
      <c r="G19" s="23"/>
      <c r="H19" s="23"/>
      <c r="I19" s="15"/>
      <c r="J19" s="4">
        <f t="shared" si="2"/>
        <v>0</v>
      </c>
    </row>
    <row r="20" spans="2:10" ht="12.75">
      <c r="B20" s="41" t="str">
        <f t="shared" si="0"/>
        <v>24</v>
      </c>
      <c r="C20" s="39" t="str">
        <f t="shared" si="1"/>
        <v>TI</v>
      </c>
      <c r="D20" s="40">
        <f t="shared" si="3"/>
        <v>38517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24</v>
      </c>
      <c r="C21" s="39" t="str">
        <f t="shared" si="1"/>
        <v>ON</v>
      </c>
      <c r="D21" s="40">
        <f t="shared" si="3"/>
        <v>38518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24</v>
      </c>
      <c r="C22" s="39" t="str">
        <f t="shared" si="1"/>
        <v>TO</v>
      </c>
      <c r="D22" s="40">
        <f t="shared" si="3"/>
        <v>38519</v>
      </c>
      <c r="E22" s="23"/>
      <c r="F22" s="23"/>
      <c r="G22" s="23"/>
      <c r="H22" s="23"/>
      <c r="I22" s="15"/>
      <c r="J22" s="4">
        <f t="shared" si="2"/>
        <v>0</v>
      </c>
    </row>
    <row r="23" spans="2:10" ht="12.75">
      <c r="B23" s="41" t="str">
        <f t="shared" si="0"/>
        <v>24</v>
      </c>
      <c r="C23" s="39" t="str">
        <f t="shared" si="1"/>
        <v>FR</v>
      </c>
      <c r="D23" s="40">
        <f t="shared" si="3"/>
        <v>38520</v>
      </c>
      <c r="E23" s="23"/>
      <c r="F23" s="23"/>
      <c r="G23" s="23"/>
      <c r="H23" s="23"/>
      <c r="I23" s="15"/>
      <c r="J23" s="4">
        <f t="shared" si="2"/>
        <v>0</v>
      </c>
    </row>
    <row r="24" spans="2:10" ht="12.75">
      <c r="B24" s="41" t="str">
        <f t="shared" si="0"/>
        <v>24</v>
      </c>
      <c r="C24" s="44" t="str">
        <f t="shared" si="1"/>
        <v>LØ</v>
      </c>
      <c r="D24" s="45">
        <f t="shared" si="3"/>
        <v>38521</v>
      </c>
      <c r="E24" s="46"/>
      <c r="F24" s="46"/>
      <c r="G24" s="46"/>
      <c r="H24" s="46"/>
      <c r="I24" s="47"/>
      <c r="J24" s="4">
        <f t="shared" si="2"/>
        <v>0</v>
      </c>
    </row>
    <row r="25" spans="2:10" ht="12.75">
      <c r="B25" s="41" t="str">
        <f t="shared" si="0"/>
        <v>24</v>
      </c>
      <c r="C25" s="44" t="str">
        <f t="shared" si="1"/>
        <v>SØ</v>
      </c>
      <c r="D25" s="45">
        <f t="shared" si="3"/>
        <v>38522</v>
      </c>
      <c r="E25" s="46"/>
      <c r="F25" s="46"/>
      <c r="G25" s="46"/>
      <c r="H25" s="46"/>
      <c r="I25" s="47"/>
      <c r="J25" s="4">
        <f t="shared" si="2"/>
        <v>0</v>
      </c>
    </row>
    <row r="26" spans="2:10" ht="12.75">
      <c r="B26" s="41" t="str">
        <f t="shared" si="0"/>
        <v>25</v>
      </c>
      <c r="C26" s="39" t="str">
        <f t="shared" si="1"/>
        <v>MA</v>
      </c>
      <c r="D26" s="40">
        <f t="shared" si="3"/>
        <v>38523</v>
      </c>
      <c r="E26" s="23"/>
      <c r="F26" s="23"/>
      <c r="G26" s="23"/>
      <c r="H26" s="23"/>
      <c r="I26" s="15"/>
      <c r="J26" s="4">
        <f t="shared" si="2"/>
        <v>0</v>
      </c>
    </row>
    <row r="27" spans="2:10" ht="12.75">
      <c r="B27" s="41" t="str">
        <f t="shared" si="0"/>
        <v>25</v>
      </c>
      <c r="C27" s="39" t="str">
        <f t="shared" si="1"/>
        <v>TI</v>
      </c>
      <c r="D27" s="40">
        <f t="shared" si="3"/>
        <v>38524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25</v>
      </c>
      <c r="C28" s="39" t="str">
        <f t="shared" si="1"/>
        <v>ON</v>
      </c>
      <c r="D28" s="40">
        <f t="shared" si="3"/>
        <v>38525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25</v>
      </c>
      <c r="C29" s="39" t="str">
        <f t="shared" si="1"/>
        <v>TO</v>
      </c>
      <c r="D29" s="40">
        <f t="shared" si="3"/>
        <v>38526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25</v>
      </c>
      <c r="C30" s="39" t="str">
        <f t="shared" si="1"/>
        <v>FR</v>
      </c>
      <c r="D30" s="40">
        <f t="shared" si="3"/>
        <v>38527</v>
      </c>
      <c r="E30" s="23"/>
      <c r="F30" s="23"/>
      <c r="G30" s="23"/>
      <c r="H30" s="23"/>
      <c r="I30" s="15"/>
      <c r="J30" s="4">
        <f t="shared" si="2"/>
        <v>0</v>
      </c>
    </row>
    <row r="31" spans="2:10" ht="12.75">
      <c r="B31" s="41" t="str">
        <f t="shared" si="0"/>
        <v>25</v>
      </c>
      <c r="C31" s="44" t="str">
        <f t="shared" si="1"/>
        <v>LØ</v>
      </c>
      <c r="D31" s="45">
        <f t="shared" si="3"/>
        <v>38528</v>
      </c>
      <c r="E31" s="46"/>
      <c r="F31" s="46"/>
      <c r="G31" s="46"/>
      <c r="H31" s="46"/>
      <c r="I31" s="47"/>
      <c r="J31" s="4">
        <f t="shared" si="2"/>
        <v>0</v>
      </c>
    </row>
    <row r="32" spans="2:10" ht="12.75">
      <c r="B32" s="41" t="str">
        <f t="shared" si="0"/>
        <v>25</v>
      </c>
      <c r="C32" s="44" t="str">
        <f t="shared" si="1"/>
        <v>SØ</v>
      </c>
      <c r="D32" s="45">
        <f t="shared" si="3"/>
        <v>38529</v>
      </c>
      <c r="E32" s="46"/>
      <c r="F32" s="46"/>
      <c r="G32" s="46"/>
      <c r="H32" s="46"/>
      <c r="I32" s="47"/>
      <c r="J32" s="4">
        <f t="shared" si="2"/>
        <v>0</v>
      </c>
    </row>
    <row r="33" spans="2:10" ht="12.75">
      <c r="B33" s="41" t="str">
        <f t="shared" si="0"/>
        <v>26</v>
      </c>
      <c r="C33" s="39" t="str">
        <f t="shared" si="1"/>
        <v>MA</v>
      </c>
      <c r="D33" s="40">
        <f t="shared" si="3"/>
        <v>38530</v>
      </c>
      <c r="E33" s="23"/>
      <c r="F33" s="23"/>
      <c r="G33" s="23"/>
      <c r="H33" s="23"/>
      <c r="I33" s="15"/>
      <c r="J33" s="4">
        <f t="shared" si="2"/>
        <v>0</v>
      </c>
    </row>
    <row r="34" spans="2:10" ht="12.75">
      <c r="B34" s="41" t="str">
        <f t="shared" si="0"/>
        <v>26</v>
      </c>
      <c r="C34" s="39" t="str">
        <f t="shared" si="1"/>
        <v>TI</v>
      </c>
      <c r="D34" s="40">
        <f t="shared" si="3"/>
        <v>38531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 t="str">
        <f t="shared" si="0"/>
        <v>26</v>
      </c>
      <c r="C35" s="39" t="str">
        <f t="shared" si="1"/>
        <v>ON</v>
      </c>
      <c r="D35" s="40">
        <f t="shared" si="3"/>
        <v>38532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26</v>
      </c>
      <c r="C36" s="39" t="str">
        <f t="shared" si="1"/>
        <v>TO</v>
      </c>
      <c r="D36" s="40">
        <f t="shared" si="3"/>
        <v>38533</v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>
        <f t="shared" si="0"/>
      </c>
      <c r="C37" s="39">
        <f t="shared" si="1"/>
      </c>
      <c r="D37" s="40">
        <f t="shared" si="3"/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-162.8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MAJ!J58</f>
        <v>30</v>
      </c>
    </row>
    <row r="57" spans="3:10" ht="12.75">
      <c r="C57" s="36" t="s">
        <v>7</v>
      </c>
      <c r="D57" s="36"/>
      <c r="E57" s="36"/>
      <c r="F57" s="37">
        <f>MAJ!F58</f>
        <v>-747.4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-910.2</v>
      </c>
      <c r="G58" s="8"/>
      <c r="H58" s="8"/>
      <c r="I58" s="12" t="s">
        <v>22</v>
      </c>
      <c r="J58" s="17">
        <f>J56-J57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DATE(YEAR(Program!C2),MONTH(Program!C2)+6,DAY(Program!C2))</f>
        <v>38534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21</v>
      </c>
      <c r="I4" s="21" t="s">
        <v>3</v>
      </c>
      <c r="J4" s="19">
        <f>E4*7.4</f>
        <v>155.4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26</v>
      </c>
      <c r="C7" s="39" t="str">
        <f aca="true" t="shared" si="1" ref="C7:C37">UPPER(TEXT($D7,"ddd"))</f>
        <v>FR</v>
      </c>
      <c r="D7" s="40">
        <f>IF(D2&lt;&gt;"",IF(MONTH(D2+1)=MONTH($D$2),D2,""),"")</f>
        <v>38534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26</v>
      </c>
      <c r="C8" s="44" t="str">
        <f t="shared" si="1"/>
        <v>LØ</v>
      </c>
      <c r="D8" s="45">
        <f>IF(D2&lt;&gt;"",IF(MONTH(D2+1)=MONTH($D$2),D2+1,""),"")</f>
        <v>38535</v>
      </c>
      <c r="E8" s="46"/>
      <c r="F8" s="46"/>
      <c r="G8" s="46"/>
      <c r="H8" s="46"/>
      <c r="I8" s="47"/>
      <c r="J8" s="4">
        <f t="shared" si="2"/>
        <v>0</v>
      </c>
    </row>
    <row r="9" spans="2:10" ht="12.75">
      <c r="B9" s="41" t="str">
        <f t="shared" si="0"/>
        <v>26</v>
      </c>
      <c r="C9" s="44" t="str">
        <f t="shared" si="1"/>
        <v>SØ</v>
      </c>
      <c r="D9" s="45">
        <f aca="true" t="shared" si="3" ref="D9:D37">IF(D8&lt;&gt;"",IF(MONTH(D8+1)=MONTH($D$2),D8+1,""),"")</f>
        <v>38536</v>
      </c>
      <c r="E9" s="46"/>
      <c r="F9" s="46"/>
      <c r="G9" s="46"/>
      <c r="H9" s="46"/>
      <c r="I9" s="47"/>
      <c r="J9" s="4">
        <f t="shared" si="2"/>
        <v>0</v>
      </c>
    </row>
    <row r="10" spans="2:11" ht="12.75">
      <c r="B10" s="41" t="str">
        <f t="shared" si="0"/>
        <v>27</v>
      </c>
      <c r="C10" s="39" t="str">
        <f t="shared" si="1"/>
        <v>MA</v>
      </c>
      <c r="D10" s="40">
        <f t="shared" si="3"/>
        <v>38537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27</v>
      </c>
      <c r="C11" s="39" t="str">
        <f t="shared" si="1"/>
        <v>TI</v>
      </c>
      <c r="D11" s="40">
        <f t="shared" si="3"/>
        <v>38538</v>
      </c>
      <c r="E11" s="23"/>
      <c r="F11" s="23"/>
      <c r="G11" s="23"/>
      <c r="H11" s="23"/>
      <c r="I11" s="15"/>
      <c r="J11" s="4">
        <f t="shared" si="2"/>
        <v>0</v>
      </c>
    </row>
    <row r="12" spans="2:10" ht="12.75">
      <c r="B12" s="41" t="str">
        <f t="shared" si="0"/>
        <v>27</v>
      </c>
      <c r="C12" s="39" t="str">
        <f t="shared" si="1"/>
        <v>ON</v>
      </c>
      <c r="D12" s="40">
        <f t="shared" si="3"/>
        <v>38539</v>
      </c>
      <c r="E12" s="23"/>
      <c r="F12" s="23"/>
      <c r="G12" s="23"/>
      <c r="H12" s="23"/>
      <c r="I12" s="15"/>
      <c r="J12" s="4">
        <f t="shared" si="2"/>
        <v>0</v>
      </c>
    </row>
    <row r="13" spans="2:10" ht="12.75">
      <c r="B13" s="41" t="str">
        <f t="shared" si="0"/>
        <v>27</v>
      </c>
      <c r="C13" s="39" t="str">
        <f t="shared" si="1"/>
        <v>TO</v>
      </c>
      <c r="D13" s="40">
        <f t="shared" si="3"/>
        <v>38540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27</v>
      </c>
      <c r="C14" s="39" t="str">
        <f t="shared" si="1"/>
        <v>FR</v>
      </c>
      <c r="D14" s="40">
        <f t="shared" si="3"/>
        <v>38541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27</v>
      </c>
      <c r="C15" s="44" t="str">
        <f t="shared" si="1"/>
        <v>LØ</v>
      </c>
      <c r="D15" s="45">
        <f t="shared" si="3"/>
        <v>38542</v>
      </c>
      <c r="E15" s="46"/>
      <c r="F15" s="46"/>
      <c r="G15" s="46"/>
      <c r="H15" s="46"/>
      <c r="I15" s="47"/>
      <c r="J15" s="4">
        <f t="shared" si="2"/>
        <v>0</v>
      </c>
    </row>
    <row r="16" spans="2:10" ht="12.75">
      <c r="B16" s="41" t="str">
        <f t="shared" si="0"/>
        <v>27</v>
      </c>
      <c r="C16" s="44" t="str">
        <f t="shared" si="1"/>
        <v>SØ</v>
      </c>
      <c r="D16" s="45">
        <f t="shared" si="3"/>
        <v>38543</v>
      </c>
      <c r="E16" s="46"/>
      <c r="F16" s="46"/>
      <c r="G16" s="46"/>
      <c r="H16" s="46"/>
      <c r="I16" s="47"/>
      <c r="J16" s="4">
        <f t="shared" si="2"/>
        <v>0</v>
      </c>
    </row>
    <row r="17" spans="2:10" ht="12.75">
      <c r="B17" s="41" t="str">
        <f t="shared" si="0"/>
        <v>28</v>
      </c>
      <c r="C17" s="39" t="str">
        <f t="shared" si="1"/>
        <v>MA</v>
      </c>
      <c r="D17" s="40">
        <f t="shared" si="3"/>
        <v>38544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28</v>
      </c>
      <c r="C18" s="39" t="str">
        <f t="shared" si="1"/>
        <v>TI</v>
      </c>
      <c r="D18" s="40">
        <f t="shared" si="3"/>
        <v>38545</v>
      </c>
      <c r="E18" s="23"/>
      <c r="F18" s="23"/>
      <c r="G18" s="23"/>
      <c r="H18" s="23"/>
      <c r="I18" s="15"/>
      <c r="J18" s="4">
        <f t="shared" si="2"/>
        <v>0</v>
      </c>
    </row>
    <row r="19" spans="2:10" ht="12.75">
      <c r="B19" s="41" t="str">
        <f t="shared" si="0"/>
        <v>28</v>
      </c>
      <c r="C19" s="39" t="str">
        <f t="shared" si="1"/>
        <v>ON</v>
      </c>
      <c r="D19" s="40">
        <f t="shared" si="3"/>
        <v>38546</v>
      </c>
      <c r="E19" s="23"/>
      <c r="F19" s="23"/>
      <c r="G19" s="23"/>
      <c r="H19" s="23"/>
      <c r="I19" s="15"/>
      <c r="J19" s="4">
        <f t="shared" si="2"/>
        <v>0</v>
      </c>
    </row>
    <row r="20" spans="2:10" ht="12.75">
      <c r="B20" s="41" t="str">
        <f t="shared" si="0"/>
        <v>28</v>
      </c>
      <c r="C20" s="39" t="str">
        <f t="shared" si="1"/>
        <v>TO</v>
      </c>
      <c r="D20" s="40">
        <f t="shared" si="3"/>
        <v>38547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28</v>
      </c>
      <c r="C21" s="39" t="str">
        <f t="shared" si="1"/>
        <v>FR</v>
      </c>
      <c r="D21" s="40">
        <f t="shared" si="3"/>
        <v>38548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28</v>
      </c>
      <c r="C22" s="44" t="str">
        <f t="shared" si="1"/>
        <v>LØ</v>
      </c>
      <c r="D22" s="45">
        <f t="shared" si="3"/>
        <v>38549</v>
      </c>
      <c r="E22" s="46"/>
      <c r="F22" s="46"/>
      <c r="G22" s="46"/>
      <c r="H22" s="46"/>
      <c r="I22" s="47"/>
      <c r="J22" s="4">
        <f t="shared" si="2"/>
        <v>0</v>
      </c>
    </row>
    <row r="23" spans="2:10" ht="12.75">
      <c r="B23" s="41" t="str">
        <f t="shared" si="0"/>
        <v>28</v>
      </c>
      <c r="C23" s="44" t="str">
        <f t="shared" si="1"/>
        <v>SØ</v>
      </c>
      <c r="D23" s="45">
        <f t="shared" si="3"/>
        <v>38550</v>
      </c>
      <c r="E23" s="46"/>
      <c r="F23" s="46"/>
      <c r="G23" s="46"/>
      <c r="H23" s="46"/>
      <c r="I23" s="47"/>
      <c r="J23" s="4">
        <f t="shared" si="2"/>
        <v>0</v>
      </c>
    </row>
    <row r="24" spans="2:10" ht="12.75">
      <c r="B24" s="41" t="str">
        <f t="shared" si="0"/>
        <v>29</v>
      </c>
      <c r="C24" s="39" t="str">
        <f t="shared" si="1"/>
        <v>MA</v>
      </c>
      <c r="D24" s="40">
        <f t="shared" si="3"/>
        <v>38551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29</v>
      </c>
      <c r="C25" s="39" t="str">
        <f t="shared" si="1"/>
        <v>TI</v>
      </c>
      <c r="D25" s="40">
        <f t="shared" si="3"/>
        <v>38552</v>
      </c>
      <c r="E25" s="23"/>
      <c r="F25" s="23"/>
      <c r="G25" s="23"/>
      <c r="H25" s="23"/>
      <c r="I25" s="15"/>
      <c r="J25" s="4">
        <f t="shared" si="2"/>
        <v>0</v>
      </c>
    </row>
    <row r="26" spans="2:10" ht="12.75">
      <c r="B26" s="41" t="str">
        <f t="shared" si="0"/>
        <v>29</v>
      </c>
      <c r="C26" s="39" t="str">
        <f t="shared" si="1"/>
        <v>ON</v>
      </c>
      <c r="D26" s="40">
        <f t="shared" si="3"/>
        <v>38553</v>
      </c>
      <c r="E26" s="23"/>
      <c r="F26" s="23"/>
      <c r="G26" s="23"/>
      <c r="H26" s="23"/>
      <c r="I26" s="15"/>
      <c r="J26" s="4">
        <f t="shared" si="2"/>
        <v>0</v>
      </c>
    </row>
    <row r="27" spans="2:10" ht="12.75">
      <c r="B27" s="41" t="str">
        <f t="shared" si="0"/>
        <v>29</v>
      </c>
      <c r="C27" s="39" t="str">
        <f t="shared" si="1"/>
        <v>TO</v>
      </c>
      <c r="D27" s="40">
        <f t="shared" si="3"/>
        <v>38554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29</v>
      </c>
      <c r="C28" s="39" t="str">
        <f t="shared" si="1"/>
        <v>FR</v>
      </c>
      <c r="D28" s="40">
        <f t="shared" si="3"/>
        <v>38555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29</v>
      </c>
      <c r="C29" s="44" t="str">
        <f t="shared" si="1"/>
        <v>LØ</v>
      </c>
      <c r="D29" s="45">
        <f t="shared" si="3"/>
        <v>38556</v>
      </c>
      <c r="E29" s="46"/>
      <c r="F29" s="46"/>
      <c r="G29" s="46"/>
      <c r="H29" s="46"/>
      <c r="I29" s="47"/>
      <c r="J29" s="4">
        <f t="shared" si="2"/>
        <v>0</v>
      </c>
    </row>
    <row r="30" spans="2:10" ht="12.75">
      <c r="B30" s="41" t="str">
        <f t="shared" si="0"/>
        <v>29</v>
      </c>
      <c r="C30" s="44" t="str">
        <f t="shared" si="1"/>
        <v>SØ</v>
      </c>
      <c r="D30" s="45">
        <f t="shared" si="3"/>
        <v>38557</v>
      </c>
      <c r="E30" s="46"/>
      <c r="F30" s="46"/>
      <c r="G30" s="46"/>
      <c r="H30" s="46"/>
      <c r="I30" s="47"/>
      <c r="J30" s="4">
        <f t="shared" si="2"/>
        <v>0</v>
      </c>
    </row>
    <row r="31" spans="2:10" ht="12.75">
      <c r="B31" s="41" t="str">
        <f t="shared" si="0"/>
        <v>30</v>
      </c>
      <c r="C31" s="39" t="str">
        <f t="shared" si="1"/>
        <v>MA</v>
      </c>
      <c r="D31" s="40">
        <f t="shared" si="3"/>
        <v>38558</v>
      </c>
      <c r="E31" s="23"/>
      <c r="F31" s="23"/>
      <c r="G31" s="23"/>
      <c r="H31" s="23"/>
      <c r="I31" s="15"/>
      <c r="J31" s="4">
        <f t="shared" si="2"/>
        <v>0</v>
      </c>
    </row>
    <row r="32" spans="2:10" ht="12.75">
      <c r="B32" s="41" t="str">
        <f t="shared" si="0"/>
        <v>30</v>
      </c>
      <c r="C32" s="39" t="str">
        <f t="shared" si="1"/>
        <v>TI</v>
      </c>
      <c r="D32" s="40">
        <f t="shared" si="3"/>
        <v>38559</v>
      </c>
      <c r="E32" s="23"/>
      <c r="F32" s="23"/>
      <c r="G32" s="23"/>
      <c r="H32" s="23"/>
      <c r="I32" s="15"/>
      <c r="J32" s="4">
        <f t="shared" si="2"/>
        <v>0</v>
      </c>
    </row>
    <row r="33" spans="2:10" ht="12.75">
      <c r="B33" s="41" t="str">
        <f t="shared" si="0"/>
        <v>30</v>
      </c>
      <c r="C33" s="39" t="str">
        <f t="shared" si="1"/>
        <v>ON</v>
      </c>
      <c r="D33" s="40">
        <f t="shared" si="3"/>
        <v>38560</v>
      </c>
      <c r="E33" s="23"/>
      <c r="F33" s="23"/>
      <c r="G33" s="23"/>
      <c r="H33" s="23"/>
      <c r="I33" s="15"/>
      <c r="J33" s="4">
        <f t="shared" si="2"/>
        <v>0</v>
      </c>
    </row>
    <row r="34" spans="2:10" ht="12.75">
      <c r="B34" s="41" t="str">
        <f t="shared" si="0"/>
        <v>30</v>
      </c>
      <c r="C34" s="39" t="str">
        <f t="shared" si="1"/>
        <v>TO</v>
      </c>
      <c r="D34" s="40">
        <f t="shared" si="3"/>
        <v>38561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 t="str">
        <f t="shared" si="0"/>
        <v>30</v>
      </c>
      <c r="C35" s="39" t="str">
        <f t="shared" si="1"/>
        <v>FR</v>
      </c>
      <c r="D35" s="40">
        <f t="shared" si="3"/>
        <v>38562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30</v>
      </c>
      <c r="C36" s="44" t="str">
        <f t="shared" si="1"/>
        <v>LØ</v>
      </c>
      <c r="D36" s="45">
        <f t="shared" si="3"/>
        <v>38563</v>
      </c>
      <c r="E36" s="46"/>
      <c r="F36" s="46"/>
      <c r="G36" s="46"/>
      <c r="H36" s="46"/>
      <c r="I36" s="47"/>
      <c r="J36" s="4">
        <f t="shared" si="2"/>
        <v>0</v>
      </c>
    </row>
    <row r="37" spans="2:10" ht="12.75">
      <c r="B37" s="41" t="str">
        <f t="shared" si="0"/>
        <v>30</v>
      </c>
      <c r="C37" s="44" t="str">
        <f t="shared" si="1"/>
        <v>SØ</v>
      </c>
      <c r="D37" s="45">
        <f t="shared" si="3"/>
        <v>38564</v>
      </c>
      <c r="E37" s="46"/>
      <c r="F37" s="46"/>
      <c r="G37" s="46"/>
      <c r="H37" s="46"/>
      <c r="I37" s="47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-155.4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JUN!J58</f>
        <v>30</v>
      </c>
    </row>
    <row r="57" spans="3:10" ht="12.75">
      <c r="C57" s="36" t="s">
        <v>7</v>
      </c>
      <c r="D57" s="36"/>
      <c r="E57" s="36"/>
      <c r="F57" s="37">
        <f>JUN!F58</f>
        <v>-910.2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-1065.6000000000001</v>
      </c>
      <c r="G58" s="8"/>
      <c r="H58" s="8"/>
      <c r="I58" s="12" t="s">
        <v>22</v>
      </c>
      <c r="J58" s="17">
        <f>J56-J57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DATE(YEAR(Program!C2),MONTH(Program!C2)+7,DAY(Program!C2))</f>
        <v>38565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23</v>
      </c>
      <c r="I4" s="21" t="s">
        <v>3</v>
      </c>
      <c r="J4" s="19">
        <f>E4*7.4</f>
        <v>170.20000000000002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31</v>
      </c>
      <c r="C7" s="39" t="str">
        <f aca="true" t="shared" si="1" ref="C7:C37">UPPER(TEXT($D7,"ddd"))</f>
        <v>MA</v>
      </c>
      <c r="D7" s="40">
        <f>IF(D2&lt;&gt;"",IF(MONTH(D2+1)=MONTH($D$2),D2,""),"")</f>
        <v>38565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31</v>
      </c>
      <c r="C8" s="39" t="str">
        <f t="shared" si="1"/>
        <v>TI</v>
      </c>
      <c r="D8" s="40">
        <f>IF(D2&lt;&gt;"",IF(MONTH(D2+1)=MONTH($D$2),D2+1,""),"")</f>
        <v>38566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31</v>
      </c>
      <c r="C9" s="39" t="str">
        <f t="shared" si="1"/>
        <v>ON</v>
      </c>
      <c r="D9" s="40">
        <f aca="true" t="shared" si="3" ref="D9:D37">IF(D8&lt;&gt;"",IF(MONTH(D8+1)=MONTH($D$2),D8+1,""),"")</f>
        <v>38567</v>
      </c>
      <c r="E9" s="23"/>
      <c r="F9" s="23"/>
      <c r="G9" s="23"/>
      <c r="H9" s="23"/>
      <c r="I9" s="15"/>
      <c r="J9" s="4">
        <f t="shared" si="2"/>
        <v>0</v>
      </c>
    </row>
    <row r="10" spans="2:11" ht="12.75">
      <c r="B10" s="41" t="str">
        <f t="shared" si="0"/>
        <v>31</v>
      </c>
      <c r="C10" s="39" t="str">
        <f t="shared" si="1"/>
        <v>TO</v>
      </c>
      <c r="D10" s="40">
        <f t="shared" si="3"/>
        <v>38568</v>
      </c>
      <c r="E10" s="23"/>
      <c r="F10" s="23"/>
      <c r="G10" s="23"/>
      <c r="H10" s="23"/>
      <c r="I10" s="15"/>
      <c r="J10" s="4">
        <f t="shared" si="2"/>
        <v>0</v>
      </c>
      <c r="K10" s="10"/>
    </row>
    <row r="11" spans="2:10" ht="12.75">
      <c r="B11" s="41" t="str">
        <f t="shared" si="0"/>
        <v>31</v>
      </c>
      <c r="C11" s="39" t="str">
        <f t="shared" si="1"/>
        <v>FR</v>
      </c>
      <c r="D11" s="40">
        <f t="shared" si="3"/>
        <v>38569</v>
      </c>
      <c r="E11" s="23"/>
      <c r="F11" s="23"/>
      <c r="G11" s="23"/>
      <c r="H11" s="23"/>
      <c r="I11" s="15"/>
      <c r="J11" s="4">
        <f t="shared" si="2"/>
        <v>0</v>
      </c>
    </row>
    <row r="12" spans="2:10" ht="12.75">
      <c r="B12" s="41" t="str">
        <f t="shared" si="0"/>
        <v>31</v>
      </c>
      <c r="C12" s="44" t="str">
        <f t="shared" si="1"/>
        <v>LØ</v>
      </c>
      <c r="D12" s="45">
        <f t="shared" si="3"/>
        <v>38570</v>
      </c>
      <c r="E12" s="46"/>
      <c r="F12" s="46"/>
      <c r="G12" s="46"/>
      <c r="H12" s="46"/>
      <c r="I12" s="47"/>
      <c r="J12" s="4">
        <f t="shared" si="2"/>
        <v>0</v>
      </c>
    </row>
    <row r="13" spans="2:10" ht="12.75">
      <c r="B13" s="41" t="str">
        <f t="shared" si="0"/>
        <v>31</v>
      </c>
      <c r="C13" s="44" t="str">
        <f t="shared" si="1"/>
        <v>SØ</v>
      </c>
      <c r="D13" s="45">
        <f t="shared" si="3"/>
        <v>38571</v>
      </c>
      <c r="E13" s="46"/>
      <c r="F13" s="46"/>
      <c r="G13" s="46"/>
      <c r="H13" s="46"/>
      <c r="I13" s="47"/>
      <c r="J13" s="4">
        <f t="shared" si="2"/>
        <v>0</v>
      </c>
    </row>
    <row r="14" spans="2:10" ht="12.75">
      <c r="B14" s="41" t="str">
        <f t="shared" si="0"/>
        <v>32</v>
      </c>
      <c r="C14" s="39" t="str">
        <f t="shared" si="1"/>
        <v>MA</v>
      </c>
      <c r="D14" s="40">
        <f t="shared" si="3"/>
        <v>38572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32</v>
      </c>
      <c r="C15" s="39" t="str">
        <f t="shared" si="1"/>
        <v>TI</v>
      </c>
      <c r="D15" s="40">
        <f t="shared" si="3"/>
        <v>38573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32</v>
      </c>
      <c r="C16" s="39" t="str">
        <f t="shared" si="1"/>
        <v>ON</v>
      </c>
      <c r="D16" s="40">
        <f t="shared" si="3"/>
        <v>38574</v>
      </c>
      <c r="E16" s="23"/>
      <c r="F16" s="23"/>
      <c r="G16" s="23"/>
      <c r="H16" s="23"/>
      <c r="I16" s="15"/>
      <c r="J16" s="4">
        <f t="shared" si="2"/>
        <v>0</v>
      </c>
    </row>
    <row r="17" spans="2:10" ht="12.75">
      <c r="B17" s="41" t="str">
        <f t="shared" si="0"/>
        <v>32</v>
      </c>
      <c r="C17" s="39" t="str">
        <f t="shared" si="1"/>
        <v>TO</v>
      </c>
      <c r="D17" s="40">
        <f t="shared" si="3"/>
        <v>38575</v>
      </c>
      <c r="E17" s="23"/>
      <c r="F17" s="23"/>
      <c r="G17" s="23"/>
      <c r="H17" s="23"/>
      <c r="I17" s="15"/>
      <c r="J17" s="4">
        <f t="shared" si="2"/>
        <v>0</v>
      </c>
    </row>
    <row r="18" spans="2:10" ht="12" customHeight="1">
      <c r="B18" s="41" t="str">
        <f t="shared" si="0"/>
        <v>32</v>
      </c>
      <c r="C18" s="39" t="str">
        <f t="shared" si="1"/>
        <v>FR</v>
      </c>
      <c r="D18" s="40">
        <f t="shared" si="3"/>
        <v>38576</v>
      </c>
      <c r="E18" s="23"/>
      <c r="F18" s="23"/>
      <c r="G18" s="23"/>
      <c r="H18" s="23"/>
      <c r="I18" s="15"/>
      <c r="J18" s="4">
        <f t="shared" si="2"/>
        <v>0</v>
      </c>
    </row>
    <row r="19" spans="2:10" ht="12.75">
      <c r="B19" s="41" t="str">
        <f t="shared" si="0"/>
        <v>32</v>
      </c>
      <c r="C19" s="44" t="str">
        <f t="shared" si="1"/>
        <v>LØ</v>
      </c>
      <c r="D19" s="45">
        <f t="shared" si="3"/>
        <v>38577</v>
      </c>
      <c r="E19" s="46"/>
      <c r="F19" s="46"/>
      <c r="G19" s="46"/>
      <c r="H19" s="46"/>
      <c r="I19" s="47"/>
      <c r="J19" s="4">
        <f t="shared" si="2"/>
        <v>0</v>
      </c>
    </row>
    <row r="20" spans="2:10" ht="12.75">
      <c r="B20" s="41" t="str">
        <f t="shared" si="0"/>
        <v>32</v>
      </c>
      <c r="C20" s="44" t="str">
        <f t="shared" si="1"/>
        <v>SØ</v>
      </c>
      <c r="D20" s="45">
        <f t="shared" si="3"/>
        <v>38578</v>
      </c>
      <c r="E20" s="46"/>
      <c r="F20" s="46"/>
      <c r="G20" s="46"/>
      <c r="H20" s="46"/>
      <c r="I20" s="47"/>
      <c r="J20" s="4">
        <f t="shared" si="2"/>
        <v>0</v>
      </c>
    </row>
    <row r="21" spans="2:10" ht="12.75">
      <c r="B21" s="41" t="str">
        <f t="shared" si="0"/>
        <v>33</v>
      </c>
      <c r="C21" s="39" t="str">
        <f t="shared" si="1"/>
        <v>MA</v>
      </c>
      <c r="D21" s="40">
        <f t="shared" si="3"/>
        <v>38579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33</v>
      </c>
      <c r="C22" s="39" t="str">
        <f t="shared" si="1"/>
        <v>TI</v>
      </c>
      <c r="D22" s="40">
        <f t="shared" si="3"/>
        <v>38580</v>
      </c>
      <c r="E22" s="23"/>
      <c r="F22" s="23"/>
      <c r="G22" s="23"/>
      <c r="H22" s="23"/>
      <c r="I22" s="15"/>
      <c r="J22" s="4">
        <f t="shared" si="2"/>
        <v>0</v>
      </c>
    </row>
    <row r="23" spans="2:10" ht="12.75">
      <c r="B23" s="41" t="str">
        <f t="shared" si="0"/>
        <v>33</v>
      </c>
      <c r="C23" s="39" t="str">
        <f t="shared" si="1"/>
        <v>ON</v>
      </c>
      <c r="D23" s="40">
        <f t="shared" si="3"/>
        <v>38581</v>
      </c>
      <c r="E23" s="23"/>
      <c r="F23" s="23"/>
      <c r="G23" s="23"/>
      <c r="H23" s="23"/>
      <c r="I23" s="15"/>
      <c r="J23" s="4">
        <f t="shared" si="2"/>
        <v>0</v>
      </c>
    </row>
    <row r="24" spans="2:10" ht="12.75">
      <c r="B24" s="41" t="str">
        <f t="shared" si="0"/>
        <v>33</v>
      </c>
      <c r="C24" s="39" t="str">
        <f t="shared" si="1"/>
        <v>TO</v>
      </c>
      <c r="D24" s="40">
        <f t="shared" si="3"/>
        <v>38582</v>
      </c>
      <c r="E24" s="23"/>
      <c r="F24" s="23"/>
      <c r="G24" s="23"/>
      <c r="H24" s="23"/>
      <c r="I24" s="15"/>
      <c r="J24" s="4">
        <f t="shared" si="2"/>
        <v>0</v>
      </c>
    </row>
    <row r="25" spans="2:10" ht="12.75">
      <c r="B25" s="41" t="str">
        <f t="shared" si="0"/>
        <v>33</v>
      </c>
      <c r="C25" s="39" t="str">
        <f t="shared" si="1"/>
        <v>FR</v>
      </c>
      <c r="D25" s="40">
        <f t="shared" si="3"/>
        <v>38583</v>
      </c>
      <c r="E25" s="23"/>
      <c r="F25" s="23"/>
      <c r="G25" s="23"/>
      <c r="H25" s="23"/>
      <c r="I25" s="15"/>
      <c r="J25" s="4">
        <f t="shared" si="2"/>
        <v>0</v>
      </c>
    </row>
    <row r="26" spans="2:10" ht="12.75">
      <c r="B26" s="41" t="str">
        <f t="shared" si="0"/>
        <v>33</v>
      </c>
      <c r="C26" s="44" t="str">
        <f t="shared" si="1"/>
        <v>LØ</v>
      </c>
      <c r="D26" s="45">
        <f t="shared" si="3"/>
        <v>38584</v>
      </c>
      <c r="E26" s="46"/>
      <c r="F26" s="46"/>
      <c r="G26" s="46"/>
      <c r="H26" s="46"/>
      <c r="I26" s="47"/>
      <c r="J26" s="4">
        <f t="shared" si="2"/>
        <v>0</v>
      </c>
    </row>
    <row r="27" spans="2:10" ht="12.75">
      <c r="B27" s="41" t="str">
        <f t="shared" si="0"/>
        <v>33</v>
      </c>
      <c r="C27" s="44" t="str">
        <f t="shared" si="1"/>
        <v>SØ</v>
      </c>
      <c r="D27" s="45">
        <f t="shared" si="3"/>
        <v>38585</v>
      </c>
      <c r="E27" s="46"/>
      <c r="F27" s="46"/>
      <c r="G27" s="46"/>
      <c r="H27" s="46"/>
      <c r="I27" s="47"/>
      <c r="J27" s="4">
        <f t="shared" si="2"/>
        <v>0</v>
      </c>
    </row>
    <row r="28" spans="2:10" ht="12.75">
      <c r="B28" s="41" t="str">
        <f t="shared" si="0"/>
        <v>34</v>
      </c>
      <c r="C28" s="39" t="str">
        <f t="shared" si="1"/>
        <v>MA</v>
      </c>
      <c r="D28" s="40">
        <f t="shared" si="3"/>
        <v>38586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34</v>
      </c>
      <c r="C29" s="39" t="str">
        <f t="shared" si="1"/>
        <v>TI</v>
      </c>
      <c r="D29" s="40">
        <f t="shared" si="3"/>
        <v>38587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34</v>
      </c>
      <c r="C30" s="39" t="str">
        <f t="shared" si="1"/>
        <v>ON</v>
      </c>
      <c r="D30" s="40">
        <f t="shared" si="3"/>
        <v>38588</v>
      </c>
      <c r="E30" s="23"/>
      <c r="F30" s="23"/>
      <c r="G30" s="23"/>
      <c r="H30" s="23"/>
      <c r="I30" s="15"/>
      <c r="J30" s="4">
        <f t="shared" si="2"/>
        <v>0</v>
      </c>
    </row>
    <row r="31" spans="2:10" ht="12.75">
      <c r="B31" s="41" t="str">
        <f t="shared" si="0"/>
        <v>34</v>
      </c>
      <c r="C31" s="39" t="str">
        <f t="shared" si="1"/>
        <v>TO</v>
      </c>
      <c r="D31" s="40">
        <f t="shared" si="3"/>
        <v>38589</v>
      </c>
      <c r="E31" s="23"/>
      <c r="F31" s="23"/>
      <c r="G31" s="23"/>
      <c r="H31" s="23"/>
      <c r="I31" s="15"/>
      <c r="J31" s="4">
        <f t="shared" si="2"/>
        <v>0</v>
      </c>
    </row>
    <row r="32" spans="2:10" ht="12.75">
      <c r="B32" s="41" t="str">
        <f t="shared" si="0"/>
        <v>34</v>
      </c>
      <c r="C32" s="39" t="str">
        <f t="shared" si="1"/>
        <v>FR</v>
      </c>
      <c r="D32" s="40">
        <f t="shared" si="3"/>
        <v>38590</v>
      </c>
      <c r="E32" s="23"/>
      <c r="F32" s="23"/>
      <c r="G32" s="23"/>
      <c r="H32" s="23"/>
      <c r="I32" s="15"/>
      <c r="J32" s="4">
        <f t="shared" si="2"/>
        <v>0</v>
      </c>
    </row>
    <row r="33" spans="2:10" ht="12.75">
      <c r="B33" s="41" t="str">
        <f t="shared" si="0"/>
        <v>34</v>
      </c>
      <c r="C33" s="44" t="str">
        <f t="shared" si="1"/>
        <v>LØ</v>
      </c>
      <c r="D33" s="45">
        <f t="shared" si="3"/>
        <v>38591</v>
      </c>
      <c r="E33" s="46"/>
      <c r="F33" s="46"/>
      <c r="G33" s="46"/>
      <c r="H33" s="46"/>
      <c r="I33" s="47"/>
      <c r="J33" s="4">
        <f t="shared" si="2"/>
        <v>0</v>
      </c>
    </row>
    <row r="34" spans="2:10" ht="12.75">
      <c r="B34" s="41" t="str">
        <f t="shared" si="0"/>
        <v>34</v>
      </c>
      <c r="C34" s="44" t="str">
        <f t="shared" si="1"/>
        <v>SØ</v>
      </c>
      <c r="D34" s="45">
        <f t="shared" si="3"/>
        <v>38592</v>
      </c>
      <c r="E34" s="46"/>
      <c r="F34" s="46"/>
      <c r="G34" s="46"/>
      <c r="H34" s="46"/>
      <c r="I34" s="47"/>
      <c r="J34" s="4">
        <f t="shared" si="2"/>
        <v>0</v>
      </c>
    </row>
    <row r="35" spans="2:10" ht="12.75">
      <c r="B35" s="41" t="str">
        <f t="shared" si="0"/>
        <v>35</v>
      </c>
      <c r="C35" s="39" t="str">
        <f t="shared" si="1"/>
        <v>MA</v>
      </c>
      <c r="D35" s="40">
        <f t="shared" si="3"/>
        <v>38593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35</v>
      </c>
      <c r="C36" s="39" t="str">
        <f t="shared" si="1"/>
        <v>TI</v>
      </c>
      <c r="D36" s="40">
        <f t="shared" si="3"/>
        <v>38594</v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 t="str">
        <f t="shared" si="0"/>
        <v>35</v>
      </c>
      <c r="C37" s="39" t="str">
        <f t="shared" si="1"/>
        <v>ON</v>
      </c>
      <c r="D37" s="40">
        <f t="shared" si="3"/>
        <v>38595</v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-170.20000000000002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JUL!J58</f>
        <v>30</v>
      </c>
    </row>
    <row r="57" spans="3:10" ht="12.75">
      <c r="C57" s="36" t="s">
        <v>7</v>
      </c>
      <c r="D57" s="36"/>
      <c r="E57" s="36"/>
      <c r="F57" s="37">
        <f>JUL!F58</f>
        <v>-1065.6000000000001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-1235.8000000000002</v>
      </c>
      <c r="G58" s="8"/>
      <c r="H58" s="8"/>
      <c r="I58" s="12" t="s">
        <v>22</v>
      </c>
      <c r="J58" s="17">
        <f>J56-J57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9"/>
  <dimension ref="B2:M60"/>
  <sheetViews>
    <sheetView workbookViewId="0" topLeftCell="A1">
      <selection activeCell="D3" sqref="D3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.57421875" style="2" customWidth="1"/>
    <col min="4" max="4" width="6.8515625" style="2" customWidth="1"/>
    <col min="5" max="8" width="9.421875" style="2" customWidth="1"/>
    <col min="9" max="9" width="13.7109375" style="2" customWidth="1"/>
    <col min="10" max="10" width="10.7109375" style="2" customWidth="1"/>
    <col min="11" max="11" width="13.28125" style="2" customWidth="1"/>
    <col min="12" max="12" width="26.421875" style="2" bestFit="1" customWidth="1"/>
    <col min="13" max="16384" width="9.140625" style="2" customWidth="1"/>
  </cols>
  <sheetData>
    <row r="2" spans="4:12" ht="15.75">
      <c r="D2" s="60">
        <f>DATE(YEAR(Program!C2),MONTH(Program!C2)+8,DAY(Program!C2))</f>
        <v>38596</v>
      </c>
      <c r="E2" s="60"/>
      <c r="F2" s="60"/>
      <c r="G2" s="60"/>
      <c r="H2" s="60"/>
      <c r="I2" s="60"/>
      <c r="L2" s="33"/>
    </row>
    <row r="3" spans="3:5" ht="12.75">
      <c r="C3" s="20"/>
      <c r="D3" s="55"/>
      <c r="E3" s="20"/>
    </row>
    <row r="4" spans="2:10" ht="12.75">
      <c r="B4" s="65" t="s">
        <v>9</v>
      </c>
      <c r="C4" s="65"/>
      <c r="D4" s="65"/>
      <c r="E4" s="48">
        <f>COUNT(D7:D37)-ColoredCellsCount(D7:D37,B4)</f>
        <v>22</v>
      </c>
      <c r="I4" s="21" t="s">
        <v>3</v>
      </c>
      <c r="J4" s="19">
        <f>E4*7.4</f>
        <v>162.8</v>
      </c>
    </row>
    <row r="5" spans="3:8" ht="12.75">
      <c r="C5" s="10"/>
      <c r="D5" s="10"/>
      <c r="E5" s="10"/>
      <c r="F5" s="10"/>
      <c r="G5" s="10"/>
      <c r="H5" s="10"/>
    </row>
    <row r="6" spans="2:10" ht="12.75">
      <c r="B6" s="1" t="s">
        <v>28</v>
      </c>
      <c r="C6" s="1" t="s">
        <v>26</v>
      </c>
      <c r="D6" s="6" t="s">
        <v>25</v>
      </c>
      <c r="E6" s="1" t="s">
        <v>0</v>
      </c>
      <c r="F6" s="1" t="s">
        <v>1</v>
      </c>
      <c r="G6" s="7" t="s">
        <v>0</v>
      </c>
      <c r="H6" s="7" t="s">
        <v>1</v>
      </c>
      <c r="I6" s="7" t="s">
        <v>6</v>
      </c>
      <c r="J6" s="22" t="s">
        <v>27</v>
      </c>
    </row>
    <row r="7" spans="2:13" ht="12.75">
      <c r="B7" s="41" t="str">
        <f aca="true" t="shared" si="0" ref="B7:B37">UgeNr(D7)</f>
        <v>35</v>
      </c>
      <c r="C7" s="39" t="str">
        <f aca="true" t="shared" si="1" ref="C7:C37">UPPER(TEXT($D7,"ddd"))</f>
        <v>TO</v>
      </c>
      <c r="D7" s="40">
        <f>IF(D2&lt;&gt;"",IF(MONTH(D2+1)=MONTH($D$2),D2,""),"")</f>
        <v>38596</v>
      </c>
      <c r="E7" s="23"/>
      <c r="F7" s="23"/>
      <c r="G7" s="23"/>
      <c r="H7" s="23"/>
      <c r="I7" s="15"/>
      <c r="J7" s="4">
        <f aca="true" t="shared" si="2" ref="J7:J37">(COUNTIF(I7,"F")*7.4)+(COUNTIF(I7,"K")*7.4)+(COUNTIF(I7,"OMS")*7.4)+((IF($F7&lt;$E7,(($F7-$E7)*1440)+1440,($F7-$E7)*1440))/60)+((IF($H7&lt;$G7,(($H7-$G7)*1440)+1440,($H7-$G7)*1440))/60)</f>
        <v>0</v>
      </c>
      <c r="M7" s="10"/>
    </row>
    <row r="8" spans="2:10" ht="12.75">
      <c r="B8" s="41" t="str">
        <f t="shared" si="0"/>
        <v>35</v>
      </c>
      <c r="C8" s="39" t="str">
        <f t="shared" si="1"/>
        <v>FR</v>
      </c>
      <c r="D8" s="40">
        <f>IF(D2&lt;&gt;"",IF(MONTH(D2+1)=MONTH($D$2),D2+1,""),"")</f>
        <v>38597</v>
      </c>
      <c r="E8" s="23"/>
      <c r="F8" s="23"/>
      <c r="G8" s="23"/>
      <c r="H8" s="23"/>
      <c r="I8" s="15"/>
      <c r="J8" s="4">
        <f t="shared" si="2"/>
        <v>0</v>
      </c>
    </row>
    <row r="9" spans="2:10" ht="12.75">
      <c r="B9" s="41" t="str">
        <f t="shared" si="0"/>
        <v>35</v>
      </c>
      <c r="C9" s="44" t="str">
        <f t="shared" si="1"/>
        <v>LØ</v>
      </c>
      <c r="D9" s="45">
        <f aca="true" t="shared" si="3" ref="D9:D37">IF(D8&lt;&gt;"",IF(MONTH(D8+1)=MONTH($D$2),D8+1,""),"")</f>
        <v>38598</v>
      </c>
      <c r="E9" s="46"/>
      <c r="F9" s="46"/>
      <c r="G9" s="46"/>
      <c r="H9" s="46"/>
      <c r="I9" s="47"/>
      <c r="J9" s="4">
        <f t="shared" si="2"/>
        <v>0</v>
      </c>
    </row>
    <row r="10" spans="2:11" ht="12.75">
      <c r="B10" s="41" t="str">
        <f t="shared" si="0"/>
        <v>35</v>
      </c>
      <c r="C10" s="44" t="str">
        <f t="shared" si="1"/>
        <v>SØ</v>
      </c>
      <c r="D10" s="45">
        <f t="shared" si="3"/>
        <v>38599</v>
      </c>
      <c r="E10" s="46"/>
      <c r="F10" s="46"/>
      <c r="G10" s="46"/>
      <c r="H10" s="46"/>
      <c r="I10" s="47"/>
      <c r="J10" s="4">
        <f t="shared" si="2"/>
        <v>0</v>
      </c>
      <c r="K10" s="10"/>
    </row>
    <row r="11" spans="2:10" ht="12.75">
      <c r="B11" s="41" t="str">
        <f t="shared" si="0"/>
        <v>36</v>
      </c>
      <c r="C11" s="39" t="str">
        <f t="shared" si="1"/>
        <v>MA</v>
      </c>
      <c r="D11" s="40">
        <f t="shared" si="3"/>
        <v>38600</v>
      </c>
      <c r="E11" s="23"/>
      <c r="F11" s="23"/>
      <c r="G11" s="23"/>
      <c r="H11" s="23"/>
      <c r="I11" s="15"/>
      <c r="J11" s="4">
        <f t="shared" si="2"/>
        <v>0</v>
      </c>
    </row>
    <row r="12" spans="2:10" ht="12.75">
      <c r="B12" s="41" t="str">
        <f t="shared" si="0"/>
        <v>36</v>
      </c>
      <c r="C12" s="39" t="str">
        <f t="shared" si="1"/>
        <v>TI</v>
      </c>
      <c r="D12" s="40">
        <f t="shared" si="3"/>
        <v>38601</v>
      </c>
      <c r="E12" s="23"/>
      <c r="F12" s="23"/>
      <c r="G12" s="23"/>
      <c r="H12" s="23"/>
      <c r="I12" s="15"/>
      <c r="J12" s="4">
        <f t="shared" si="2"/>
        <v>0</v>
      </c>
    </row>
    <row r="13" spans="2:10" ht="12.75">
      <c r="B13" s="41" t="str">
        <f t="shared" si="0"/>
        <v>36</v>
      </c>
      <c r="C13" s="39" t="str">
        <f t="shared" si="1"/>
        <v>ON</v>
      </c>
      <c r="D13" s="40">
        <f t="shared" si="3"/>
        <v>38602</v>
      </c>
      <c r="E13" s="23"/>
      <c r="F13" s="23"/>
      <c r="G13" s="23"/>
      <c r="H13" s="23"/>
      <c r="I13" s="15"/>
      <c r="J13" s="4">
        <f t="shared" si="2"/>
        <v>0</v>
      </c>
    </row>
    <row r="14" spans="2:10" ht="12.75">
      <c r="B14" s="41" t="str">
        <f t="shared" si="0"/>
        <v>36</v>
      </c>
      <c r="C14" s="39" t="str">
        <f t="shared" si="1"/>
        <v>TO</v>
      </c>
      <c r="D14" s="40">
        <f t="shared" si="3"/>
        <v>38603</v>
      </c>
      <c r="E14" s="23"/>
      <c r="F14" s="23"/>
      <c r="G14" s="23"/>
      <c r="H14" s="23"/>
      <c r="I14" s="15"/>
      <c r="J14" s="4">
        <f t="shared" si="2"/>
        <v>0</v>
      </c>
    </row>
    <row r="15" spans="2:10" ht="12.75">
      <c r="B15" s="41" t="str">
        <f t="shared" si="0"/>
        <v>36</v>
      </c>
      <c r="C15" s="39" t="str">
        <f t="shared" si="1"/>
        <v>FR</v>
      </c>
      <c r="D15" s="40">
        <f t="shared" si="3"/>
        <v>38604</v>
      </c>
      <c r="E15" s="23"/>
      <c r="F15" s="23"/>
      <c r="G15" s="23"/>
      <c r="H15" s="23"/>
      <c r="I15" s="15"/>
      <c r="J15" s="4">
        <f t="shared" si="2"/>
        <v>0</v>
      </c>
    </row>
    <row r="16" spans="2:10" ht="12.75">
      <c r="B16" s="41" t="str">
        <f t="shared" si="0"/>
        <v>36</v>
      </c>
      <c r="C16" s="44" t="str">
        <f t="shared" si="1"/>
        <v>LØ</v>
      </c>
      <c r="D16" s="45">
        <f t="shared" si="3"/>
        <v>38605</v>
      </c>
      <c r="E16" s="46"/>
      <c r="F16" s="46"/>
      <c r="G16" s="46"/>
      <c r="H16" s="46"/>
      <c r="I16" s="47"/>
      <c r="J16" s="4">
        <f t="shared" si="2"/>
        <v>0</v>
      </c>
    </row>
    <row r="17" spans="2:10" ht="12.75">
      <c r="B17" s="41" t="str">
        <f t="shared" si="0"/>
        <v>36</v>
      </c>
      <c r="C17" s="44" t="str">
        <f t="shared" si="1"/>
        <v>SØ</v>
      </c>
      <c r="D17" s="45">
        <f t="shared" si="3"/>
        <v>38606</v>
      </c>
      <c r="E17" s="46"/>
      <c r="F17" s="46"/>
      <c r="G17" s="46"/>
      <c r="H17" s="46"/>
      <c r="I17" s="47"/>
      <c r="J17" s="4">
        <f t="shared" si="2"/>
        <v>0</v>
      </c>
    </row>
    <row r="18" spans="2:10" ht="12" customHeight="1">
      <c r="B18" s="41" t="str">
        <f t="shared" si="0"/>
        <v>37</v>
      </c>
      <c r="C18" s="39" t="str">
        <f t="shared" si="1"/>
        <v>MA</v>
      </c>
      <c r="D18" s="40">
        <f t="shared" si="3"/>
        <v>38607</v>
      </c>
      <c r="E18" s="23"/>
      <c r="F18" s="23"/>
      <c r="G18" s="23"/>
      <c r="H18" s="23"/>
      <c r="I18" s="15"/>
      <c r="J18" s="4">
        <f t="shared" si="2"/>
        <v>0</v>
      </c>
    </row>
    <row r="19" spans="2:10" ht="12.75">
      <c r="B19" s="41" t="str">
        <f t="shared" si="0"/>
        <v>37</v>
      </c>
      <c r="C19" s="39" t="str">
        <f t="shared" si="1"/>
        <v>TI</v>
      </c>
      <c r="D19" s="40">
        <f t="shared" si="3"/>
        <v>38608</v>
      </c>
      <c r="E19" s="23"/>
      <c r="F19" s="23"/>
      <c r="G19" s="23"/>
      <c r="H19" s="23"/>
      <c r="I19" s="15"/>
      <c r="J19" s="4">
        <f t="shared" si="2"/>
        <v>0</v>
      </c>
    </row>
    <row r="20" spans="2:10" ht="12.75">
      <c r="B20" s="41" t="str">
        <f t="shared" si="0"/>
        <v>37</v>
      </c>
      <c r="C20" s="39" t="str">
        <f t="shared" si="1"/>
        <v>ON</v>
      </c>
      <c r="D20" s="40">
        <f t="shared" si="3"/>
        <v>38609</v>
      </c>
      <c r="E20" s="23"/>
      <c r="F20" s="23"/>
      <c r="G20" s="23"/>
      <c r="H20" s="23"/>
      <c r="I20" s="15"/>
      <c r="J20" s="4">
        <f t="shared" si="2"/>
        <v>0</v>
      </c>
    </row>
    <row r="21" spans="2:10" ht="12.75">
      <c r="B21" s="41" t="str">
        <f t="shared" si="0"/>
        <v>37</v>
      </c>
      <c r="C21" s="39" t="str">
        <f t="shared" si="1"/>
        <v>TO</v>
      </c>
      <c r="D21" s="40">
        <f t="shared" si="3"/>
        <v>38610</v>
      </c>
      <c r="E21" s="23"/>
      <c r="F21" s="23"/>
      <c r="G21" s="23"/>
      <c r="H21" s="23"/>
      <c r="I21" s="15"/>
      <c r="J21" s="4">
        <f t="shared" si="2"/>
        <v>0</v>
      </c>
    </row>
    <row r="22" spans="2:10" ht="12.75">
      <c r="B22" s="41" t="str">
        <f t="shared" si="0"/>
        <v>37</v>
      </c>
      <c r="C22" s="39" t="str">
        <f t="shared" si="1"/>
        <v>FR</v>
      </c>
      <c r="D22" s="40">
        <f t="shared" si="3"/>
        <v>38611</v>
      </c>
      <c r="E22" s="23"/>
      <c r="F22" s="23"/>
      <c r="G22" s="23"/>
      <c r="H22" s="23"/>
      <c r="I22" s="15"/>
      <c r="J22" s="4">
        <f t="shared" si="2"/>
        <v>0</v>
      </c>
    </row>
    <row r="23" spans="2:10" ht="12.75">
      <c r="B23" s="41" t="str">
        <f t="shared" si="0"/>
        <v>37</v>
      </c>
      <c r="C23" s="44" t="str">
        <f t="shared" si="1"/>
        <v>LØ</v>
      </c>
      <c r="D23" s="45">
        <f t="shared" si="3"/>
        <v>38612</v>
      </c>
      <c r="E23" s="46"/>
      <c r="F23" s="46"/>
      <c r="G23" s="46"/>
      <c r="H23" s="46"/>
      <c r="I23" s="47"/>
      <c r="J23" s="4">
        <f t="shared" si="2"/>
        <v>0</v>
      </c>
    </row>
    <row r="24" spans="2:10" ht="12.75">
      <c r="B24" s="41" t="str">
        <f t="shared" si="0"/>
        <v>37</v>
      </c>
      <c r="C24" s="44" t="str">
        <f t="shared" si="1"/>
        <v>SØ</v>
      </c>
      <c r="D24" s="45">
        <f t="shared" si="3"/>
        <v>38613</v>
      </c>
      <c r="E24" s="46"/>
      <c r="F24" s="46"/>
      <c r="G24" s="46"/>
      <c r="H24" s="46"/>
      <c r="I24" s="47"/>
      <c r="J24" s="4">
        <f t="shared" si="2"/>
        <v>0</v>
      </c>
    </row>
    <row r="25" spans="2:10" ht="12.75">
      <c r="B25" s="41" t="str">
        <f t="shared" si="0"/>
        <v>38</v>
      </c>
      <c r="C25" s="39" t="str">
        <f t="shared" si="1"/>
        <v>MA</v>
      </c>
      <c r="D25" s="40">
        <f t="shared" si="3"/>
        <v>38614</v>
      </c>
      <c r="E25" s="23"/>
      <c r="F25" s="23"/>
      <c r="G25" s="23"/>
      <c r="H25" s="23"/>
      <c r="I25" s="15"/>
      <c r="J25" s="4">
        <f t="shared" si="2"/>
        <v>0</v>
      </c>
    </row>
    <row r="26" spans="2:10" ht="12.75">
      <c r="B26" s="41" t="str">
        <f t="shared" si="0"/>
        <v>38</v>
      </c>
      <c r="C26" s="39" t="str">
        <f t="shared" si="1"/>
        <v>TI</v>
      </c>
      <c r="D26" s="40">
        <f t="shared" si="3"/>
        <v>38615</v>
      </c>
      <c r="E26" s="23"/>
      <c r="F26" s="23"/>
      <c r="G26" s="23"/>
      <c r="H26" s="23"/>
      <c r="I26" s="15"/>
      <c r="J26" s="4">
        <f t="shared" si="2"/>
        <v>0</v>
      </c>
    </row>
    <row r="27" spans="2:10" ht="12.75">
      <c r="B27" s="41" t="str">
        <f t="shared" si="0"/>
        <v>38</v>
      </c>
      <c r="C27" s="39" t="str">
        <f t="shared" si="1"/>
        <v>ON</v>
      </c>
      <c r="D27" s="40">
        <f t="shared" si="3"/>
        <v>38616</v>
      </c>
      <c r="E27" s="23"/>
      <c r="F27" s="23"/>
      <c r="G27" s="23"/>
      <c r="H27" s="23"/>
      <c r="I27" s="15"/>
      <c r="J27" s="4">
        <f t="shared" si="2"/>
        <v>0</v>
      </c>
    </row>
    <row r="28" spans="2:10" ht="12.75">
      <c r="B28" s="41" t="str">
        <f t="shared" si="0"/>
        <v>38</v>
      </c>
      <c r="C28" s="39" t="str">
        <f t="shared" si="1"/>
        <v>TO</v>
      </c>
      <c r="D28" s="40">
        <f t="shared" si="3"/>
        <v>38617</v>
      </c>
      <c r="E28" s="23"/>
      <c r="F28" s="23"/>
      <c r="G28" s="23"/>
      <c r="H28" s="23"/>
      <c r="I28" s="15"/>
      <c r="J28" s="4">
        <f t="shared" si="2"/>
        <v>0</v>
      </c>
    </row>
    <row r="29" spans="2:10" ht="12.75">
      <c r="B29" s="41" t="str">
        <f t="shared" si="0"/>
        <v>38</v>
      </c>
      <c r="C29" s="39" t="str">
        <f t="shared" si="1"/>
        <v>FR</v>
      </c>
      <c r="D29" s="40">
        <f t="shared" si="3"/>
        <v>38618</v>
      </c>
      <c r="E29" s="23"/>
      <c r="F29" s="23"/>
      <c r="G29" s="23"/>
      <c r="H29" s="23"/>
      <c r="I29" s="15"/>
      <c r="J29" s="4">
        <f t="shared" si="2"/>
        <v>0</v>
      </c>
    </row>
    <row r="30" spans="2:10" ht="12.75">
      <c r="B30" s="41" t="str">
        <f t="shared" si="0"/>
        <v>38</v>
      </c>
      <c r="C30" s="44" t="str">
        <f t="shared" si="1"/>
        <v>LØ</v>
      </c>
      <c r="D30" s="45">
        <f t="shared" si="3"/>
        <v>38619</v>
      </c>
      <c r="E30" s="46"/>
      <c r="F30" s="46"/>
      <c r="G30" s="46"/>
      <c r="H30" s="46"/>
      <c r="I30" s="47"/>
      <c r="J30" s="4">
        <f t="shared" si="2"/>
        <v>0</v>
      </c>
    </row>
    <row r="31" spans="2:10" ht="12.75">
      <c r="B31" s="41" t="str">
        <f t="shared" si="0"/>
        <v>38</v>
      </c>
      <c r="C31" s="44" t="str">
        <f t="shared" si="1"/>
        <v>SØ</v>
      </c>
      <c r="D31" s="45">
        <f t="shared" si="3"/>
        <v>38620</v>
      </c>
      <c r="E31" s="46"/>
      <c r="F31" s="46"/>
      <c r="G31" s="46"/>
      <c r="H31" s="46"/>
      <c r="I31" s="47"/>
      <c r="J31" s="4">
        <f t="shared" si="2"/>
        <v>0</v>
      </c>
    </row>
    <row r="32" spans="2:10" ht="12.75">
      <c r="B32" s="41" t="str">
        <f t="shared" si="0"/>
        <v>39</v>
      </c>
      <c r="C32" s="39" t="str">
        <f t="shared" si="1"/>
        <v>MA</v>
      </c>
      <c r="D32" s="40">
        <f t="shared" si="3"/>
        <v>38621</v>
      </c>
      <c r="E32" s="23"/>
      <c r="F32" s="23"/>
      <c r="G32" s="23"/>
      <c r="H32" s="23"/>
      <c r="I32" s="15"/>
      <c r="J32" s="4">
        <f t="shared" si="2"/>
        <v>0</v>
      </c>
    </row>
    <row r="33" spans="2:10" ht="12.75">
      <c r="B33" s="41" t="str">
        <f t="shared" si="0"/>
        <v>39</v>
      </c>
      <c r="C33" s="39" t="str">
        <f t="shared" si="1"/>
        <v>TI</v>
      </c>
      <c r="D33" s="40">
        <f t="shared" si="3"/>
        <v>38622</v>
      </c>
      <c r="E33" s="23"/>
      <c r="F33" s="23"/>
      <c r="G33" s="23"/>
      <c r="H33" s="23"/>
      <c r="I33" s="15"/>
      <c r="J33" s="4">
        <f t="shared" si="2"/>
        <v>0</v>
      </c>
    </row>
    <row r="34" spans="2:10" ht="12.75">
      <c r="B34" s="41" t="str">
        <f t="shared" si="0"/>
        <v>39</v>
      </c>
      <c r="C34" s="39" t="str">
        <f t="shared" si="1"/>
        <v>ON</v>
      </c>
      <c r="D34" s="40">
        <f t="shared" si="3"/>
        <v>38623</v>
      </c>
      <c r="E34" s="23"/>
      <c r="F34" s="23"/>
      <c r="G34" s="23"/>
      <c r="H34" s="23"/>
      <c r="I34" s="15"/>
      <c r="J34" s="4">
        <f t="shared" si="2"/>
        <v>0</v>
      </c>
    </row>
    <row r="35" spans="2:10" ht="12.75">
      <c r="B35" s="41" t="str">
        <f t="shared" si="0"/>
        <v>39</v>
      </c>
      <c r="C35" s="39" t="str">
        <f t="shared" si="1"/>
        <v>TO</v>
      </c>
      <c r="D35" s="40">
        <f t="shared" si="3"/>
        <v>38624</v>
      </c>
      <c r="E35" s="23"/>
      <c r="F35" s="23"/>
      <c r="G35" s="23"/>
      <c r="H35" s="23"/>
      <c r="I35" s="15"/>
      <c r="J35" s="4">
        <f t="shared" si="2"/>
        <v>0</v>
      </c>
    </row>
    <row r="36" spans="2:10" ht="12.75">
      <c r="B36" s="41" t="str">
        <f t="shared" si="0"/>
        <v>39</v>
      </c>
      <c r="C36" s="39" t="str">
        <f t="shared" si="1"/>
        <v>FR</v>
      </c>
      <c r="D36" s="40">
        <f t="shared" si="3"/>
        <v>38625</v>
      </c>
      <c r="E36" s="23"/>
      <c r="F36" s="23"/>
      <c r="G36" s="23"/>
      <c r="H36" s="23"/>
      <c r="I36" s="15"/>
      <c r="J36" s="4">
        <f t="shared" si="2"/>
        <v>0</v>
      </c>
    </row>
    <row r="37" spans="2:10" ht="12.75">
      <c r="B37" s="41">
        <f t="shared" si="0"/>
      </c>
      <c r="C37" s="39">
        <f t="shared" si="1"/>
      </c>
      <c r="D37" s="40">
        <f t="shared" si="3"/>
      </c>
      <c r="E37" s="23"/>
      <c r="F37" s="23"/>
      <c r="G37" s="23"/>
      <c r="H37" s="23"/>
      <c r="I37" s="15"/>
      <c r="J37" s="4">
        <f t="shared" si="2"/>
        <v>0</v>
      </c>
    </row>
    <row r="38" spans="2:10" ht="12.75">
      <c r="B38" s="26"/>
      <c r="C38" s="24"/>
      <c r="D38" s="24"/>
      <c r="E38" s="25"/>
      <c r="F38" s="25"/>
      <c r="G38" s="25"/>
      <c r="H38" s="25"/>
      <c r="I38" s="25"/>
      <c r="J38" s="26"/>
    </row>
    <row r="39" spans="3:9" ht="6" customHeight="1">
      <c r="C39" s="42"/>
      <c r="D39" s="42"/>
      <c r="E39" s="43"/>
      <c r="F39" s="43"/>
      <c r="G39" s="43"/>
      <c r="H39" s="43"/>
      <c r="I39" s="43"/>
    </row>
    <row r="40" spans="2:10" ht="12.75" customHeight="1">
      <c r="B40" s="61" t="s">
        <v>2</v>
      </c>
      <c r="C40" s="62"/>
      <c r="D40" s="62"/>
      <c r="E40" s="62"/>
      <c r="F40" s="62"/>
      <c r="G40" s="62"/>
      <c r="H40" s="62"/>
      <c r="I40" s="63"/>
      <c r="J40" s="5">
        <f>SUM(J7:J39)</f>
        <v>0</v>
      </c>
    </row>
    <row r="41" spans="3:9" ht="12.75" customHeight="1">
      <c r="C41" s="27"/>
      <c r="D41" s="27"/>
      <c r="E41" s="28"/>
      <c r="F41" s="28"/>
      <c r="G41" s="29"/>
      <c r="H41" s="29"/>
      <c r="I41" s="8"/>
    </row>
    <row r="42" spans="3:9" ht="12.75" customHeight="1">
      <c r="C42" s="27"/>
      <c r="D42" s="27"/>
      <c r="E42" s="28"/>
      <c r="F42" s="28"/>
      <c r="G42" s="29"/>
      <c r="H42" s="29"/>
      <c r="I42" s="8"/>
    </row>
    <row r="43" spans="3:8" ht="12.75">
      <c r="C43" s="30"/>
      <c r="D43" s="30"/>
      <c r="E43" s="3"/>
      <c r="F43" s="3"/>
      <c r="G43" s="3"/>
      <c r="H43" s="3"/>
    </row>
    <row r="44" spans="2:10" ht="12.75">
      <c r="B44" s="64" t="s">
        <v>5</v>
      </c>
      <c r="C44" s="64"/>
      <c r="D44" s="64"/>
      <c r="E44" s="64"/>
      <c r="F44" s="64"/>
      <c r="G44" s="64"/>
      <c r="H44" s="64"/>
      <c r="I44" s="64"/>
      <c r="J44" s="31">
        <f>J40-J4</f>
        <v>-162.8</v>
      </c>
    </row>
    <row r="46" spans="3:11" ht="12.75">
      <c r="C46" s="59" t="s">
        <v>4</v>
      </c>
      <c r="D46" s="59"/>
      <c r="E46" s="59"/>
      <c r="F46" s="11"/>
      <c r="G46" s="10"/>
      <c r="H46" s="10"/>
      <c r="K46" s="10"/>
    </row>
    <row r="47" spans="3:4" ht="12.75">
      <c r="C47" s="13" t="s">
        <v>12</v>
      </c>
      <c r="D47" s="32" t="s">
        <v>16</v>
      </c>
    </row>
    <row r="48" spans="3:4" ht="12.75">
      <c r="C48" s="13" t="s">
        <v>18</v>
      </c>
      <c r="D48" s="32" t="s">
        <v>17</v>
      </c>
    </row>
    <row r="49" spans="3:4" ht="12.75">
      <c r="C49" s="13" t="s">
        <v>13</v>
      </c>
      <c r="D49" s="33" t="s">
        <v>14</v>
      </c>
    </row>
    <row r="50" spans="3:7" ht="12.75">
      <c r="C50" s="14" t="s">
        <v>10</v>
      </c>
      <c r="D50" s="32" t="s">
        <v>15</v>
      </c>
      <c r="E50" s="10"/>
      <c r="F50" s="10"/>
      <c r="G50" s="10"/>
    </row>
    <row r="51" spans="3:4" ht="12.75">
      <c r="C51" s="13" t="s">
        <v>11</v>
      </c>
      <c r="D51" s="32" t="s">
        <v>19</v>
      </c>
    </row>
    <row r="52" spans="2:10" ht="12.75">
      <c r="B52" s="35"/>
      <c r="C52" s="18"/>
      <c r="D52" s="34"/>
      <c r="E52" s="35"/>
      <c r="F52" s="35"/>
      <c r="G52" s="35"/>
      <c r="H52" s="35"/>
      <c r="I52" s="35"/>
      <c r="J52" s="35"/>
    </row>
    <row r="53" spans="3:4" ht="12.75">
      <c r="C53" s="13"/>
      <c r="D53" s="32"/>
    </row>
    <row r="54" spans="3:4" ht="12.75">
      <c r="C54" s="13"/>
      <c r="D54" s="32"/>
    </row>
    <row r="55" spans="3:10" ht="12.75">
      <c r="C55" s="12" t="s">
        <v>24</v>
      </c>
      <c r="I55" s="16" t="s">
        <v>20</v>
      </c>
      <c r="J55" s="10"/>
    </row>
    <row r="56" spans="9:10" ht="12.75">
      <c r="I56" s="2" t="s">
        <v>23</v>
      </c>
      <c r="J56" s="49">
        <f>AUG!J58</f>
        <v>30</v>
      </c>
    </row>
    <row r="57" spans="3:10" ht="12.75">
      <c r="C57" s="36" t="s">
        <v>7</v>
      </c>
      <c r="D57" s="36"/>
      <c r="E57" s="36"/>
      <c r="F57" s="37">
        <f>AUG!F58</f>
        <v>-1235.8000000000002</v>
      </c>
      <c r="G57" s="37"/>
      <c r="H57" s="38"/>
      <c r="I57" s="2" t="s">
        <v>21</v>
      </c>
      <c r="J57" s="2">
        <f>COUNTIF(I7:I37,"F")</f>
        <v>0</v>
      </c>
    </row>
    <row r="58" spans="3:10" ht="13.5" thickBot="1">
      <c r="C58" s="36" t="s">
        <v>8</v>
      </c>
      <c r="D58" s="36"/>
      <c r="E58" s="36"/>
      <c r="F58" s="9">
        <f>F57+J44</f>
        <v>-1398.6000000000001</v>
      </c>
      <c r="G58" s="8"/>
      <c r="H58" s="8"/>
      <c r="I58" s="12" t="s">
        <v>22</v>
      </c>
      <c r="J58" s="17">
        <f>J56-J57</f>
        <v>30</v>
      </c>
    </row>
    <row r="59" ht="13.5" thickTop="1"/>
    <row r="60" spans="2:10" ht="12.75"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 selectLockedCells="1"/>
  <mergeCells count="5">
    <mergeCell ref="C46:E46"/>
    <mergeCell ref="D2:I2"/>
    <mergeCell ref="B40:I40"/>
    <mergeCell ref="B44:I44"/>
    <mergeCell ref="B4:D4"/>
  </mergeCells>
  <conditionalFormatting sqref="B7:B37">
    <cfRule type="expression" priority="1" dxfId="0" stopIfTrue="1">
      <formula>(WEEKDAY($D7)=2)</formula>
    </cfRule>
  </conditionalFormatting>
  <conditionalFormatting sqref="J7:J37">
    <cfRule type="cellIs" priority="2" dxfId="1" operator="equal" stopIfTrue="1">
      <formula>0</formula>
    </cfRule>
  </conditionalFormatting>
  <dataValidations count="2">
    <dataValidation type="list" allowBlank="1" prompt="Skriv arbejdstid start" sqref="E7:H37">
      <formula1>Tider</formula1>
    </dataValidation>
    <dataValidation type="list" allowBlank="1" sqref="I7:I37">
      <formula1>$C$47:$C$51</formula1>
    </dataValidation>
  </dataValidations>
  <printOptions/>
  <pageMargins left="0.8661417322834646" right="0.8661417322834646" top="0.4330708661417323" bottom="0.31496062992125984" header="0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Søværnet Operative Kommando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Staal</dc:creator>
  <cp:keywords/>
  <dc:description/>
  <cp:lastModifiedBy>Jørgen Staal Larsen</cp:lastModifiedBy>
  <cp:lastPrinted>2005-11-26T21:04:42Z</cp:lastPrinted>
  <dcterms:created xsi:type="dcterms:W3CDTF">2005-11-10T14:07:54Z</dcterms:created>
  <dcterms:modified xsi:type="dcterms:W3CDTF">2005-11-29T01:40:30Z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